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3040" windowHeight="8676"/>
  </bookViews>
  <sheets>
    <sheet name="Listado" sheetId="3" r:id="rId1"/>
  </sheets>
  <definedNames>
    <definedName name="_xlnm._FilterDatabase" localSheetId="0" hidden="1">Listado!$B$8:$J$438</definedName>
    <definedName name="J365k6">Listado!$J$370</definedName>
    <definedName name="_xlnm.Print_Titles" localSheetId="0">Listado!$1:$8</definedName>
  </definedNames>
  <calcPr calcId="152511"/>
</workbook>
</file>

<file path=xl/calcChain.xml><?xml version="1.0" encoding="utf-8"?>
<calcChain xmlns="http://schemas.openxmlformats.org/spreadsheetml/2006/main">
  <c r="J134" i="3" l="1"/>
  <c r="J133" i="3"/>
  <c r="J424" i="3"/>
  <c r="J413" i="3" l="1"/>
  <c r="J428" i="3" l="1"/>
  <c r="J60" i="3" l="1"/>
  <c r="AB50" i="3"/>
  <c r="AM50" i="3" s="1"/>
  <c r="AN50" i="3" s="1"/>
  <c r="J59" i="3"/>
  <c r="J366" i="3"/>
  <c r="J355" i="3" l="1"/>
  <c r="J396" i="3" l="1"/>
  <c r="J84" i="3" l="1"/>
  <c r="J363" i="3" l="1"/>
  <c r="J365" i="3"/>
  <c r="J279" i="3"/>
  <c r="J108" i="3"/>
  <c r="J380" i="3"/>
  <c r="J395" i="3"/>
  <c r="J427" i="3" l="1"/>
  <c r="J364" i="3" l="1"/>
  <c r="J110" i="3" l="1"/>
  <c r="J109" i="3"/>
  <c r="J351" i="3" l="1"/>
  <c r="J350" i="3"/>
  <c r="J123" i="3" l="1"/>
  <c r="AB125" i="3"/>
  <c r="AM125" i="3" l="1"/>
  <c r="AN125" i="3" s="1"/>
  <c r="J423" i="3" l="1"/>
  <c r="J332" i="3" l="1"/>
  <c r="J149" i="3" l="1"/>
  <c r="J404" i="3" l="1"/>
  <c r="J403" i="3"/>
  <c r="AB42" i="3" l="1"/>
  <c r="AM42" i="3" s="1"/>
  <c r="AN42" i="3" s="1"/>
  <c r="AB34" i="3" l="1"/>
  <c r="AM34" i="3" s="1"/>
  <c r="J34" i="3"/>
  <c r="AN34" i="3" l="1"/>
  <c r="J122" i="3"/>
  <c r="J411" i="3" l="1"/>
  <c r="J25" i="3" l="1"/>
  <c r="J54" i="3" l="1"/>
  <c r="J340" i="3" s="1"/>
  <c r="J127" i="3"/>
  <c r="J313" i="3"/>
  <c r="J314" i="3" s="1"/>
  <c r="J163" i="3" l="1"/>
  <c r="J73" i="3" l="1"/>
  <c r="J269" i="3" l="1"/>
  <c r="J356" i="3" l="1"/>
  <c r="J107" i="3" l="1"/>
  <c r="J224" i="3"/>
  <c r="J90" i="3" l="1"/>
  <c r="J87" i="3" l="1"/>
  <c r="J299" i="3" s="1"/>
  <c r="J367" i="3" l="1"/>
  <c r="J144" i="3" l="1"/>
  <c r="AB140" i="3"/>
  <c r="AM140" i="3" s="1"/>
  <c r="AN140" i="3" s="1"/>
  <c r="J71" i="3"/>
  <c r="AB71" i="3"/>
  <c r="AM71" i="3" s="1"/>
  <c r="AN71" i="3" s="1"/>
  <c r="J70" i="3"/>
  <c r="J165" i="3" s="1"/>
  <c r="J257" i="3" s="1"/>
  <c r="J11" i="3" l="1"/>
  <c r="J143" i="3" l="1"/>
  <c r="J85" i="3"/>
  <c r="J86" i="3"/>
  <c r="J81" i="3"/>
  <c r="J82" i="3"/>
  <c r="J77" i="3"/>
  <c r="J78" i="3"/>
  <c r="J79" i="3"/>
  <c r="J438" i="3"/>
  <c r="J437" i="3"/>
  <c r="J401" i="3"/>
  <c r="J402" i="3"/>
  <c r="J405" i="3"/>
  <c r="J406" i="3"/>
  <c r="J407" i="3"/>
  <c r="J408" i="3"/>
  <c r="J409" i="3"/>
  <c r="J410" i="3"/>
  <c r="J412" i="3"/>
  <c r="J414" i="3"/>
  <c r="J415" i="3"/>
  <c r="J49" i="3" s="1"/>
  <c r="J417" i="3"/>
  <c r="J420" i="3"/>
  <c r="J421" i="3"/>
  <c r="J422" i="3"/>
  <c r="J425" i="3"/>
  <c r="J426" i="3"/>
  <c r="J429" i="3"/>
  <c r="J430" i="3"/>
  <c r="J431" i="3"/>
  <c r="J432" i="3"/>
  <c r="J433" i="3"/>
  <c r="J434" i="3"/>
  <c r="J435" i="3"/>
  <c r="J400" i="3"/>
  <c r="J397" i="3"/>
  <c r="J398" i="3"/>
  <c r="J368" i="3"/>
  <c r="J369" i="3"/>
  <c r="J372" i="3"/>
  <c r="J373" i="3"/>
  <c r="J374" i="3"/>
  <c r="J375" i="3"/>
  <c r="J376" i="3" s="1"/>
  <c r="J377" i="3"/>
  <c r="J378" i="3"/>
  <c r="J379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62" i="3"/>
  <c r="J360" i="3"/>
  <c r="J315" i="3"/>
  <c r="J316" i="3"/>
  <c r="J317" i="3"/>
  <c r="J318" i="3"/>
  <c r="J319" i="3"/>
  <c r="J320" i="3"/>
  <c r="J131" i="3" s="1"/>
  <c r="J344" i="3"/>
  <c r="J321" i="3"/>
  <c r="J322" i="3"/>
  <c r="J323" i="3"/>
  <c r="J324" i="3"/>
  <c r="J325" i="3"/>
  <c r="J326" i="3"/>
  <c r="J327" i="3"/>
  <c r="J328" i="3"/>
  <c r="J329" i="3"/>
  <c r="J330" i="3"/>
  <c r="J331" i="3"/>
  <c r="J333" i="3"/>
  <c r="J334" i="3"/>
  <c r="J335" i="3"/>
  <c r="J337" i="3" s="1"/>
  <c r="J336" i="3"/>
  <c r="J338" i="3"/>
  <c r="J341" i="3"/>
  <c r="J342" i="3"/>
  <c r="J343" i="3"/>
  <c r="J345" i="3"/>
  <c r="J346" i="3"/>
  <c r="J347" i="3"/>
  <c r="J348" i="3"/>
  <c r="J349" i="3"/>
  <c r="J352" i="3"/>
  <c r="J353" i="3"/>
  <c r="J354" i="3"/>
  <c r="J357" i="3"/>
  <c r="J358" i="3" s="1"/>
  <c r="J311" i="3"/>
  <c r="J312" i="3"/>
  <c r="J310" i="3"/>
  <c r="J307" i="3"/>
  <c r="J306" i="3"/>
  <c r="J275" i="3"/>
  <c r="J276" i="3"/>
  <c r="J277" i="3"/>
  <c r="J278" i="3"/>
  <c r="J282" i="3"/>
  <c r="J283" i="3"/>
  <c r="J284" i="3"/>
  <c r="J285" i="3"/>
  <c r="J286" i="3"/>
  <c r="J287" i="3"/>
  <c r="J288" i="3"/>
  <c r="J289" i="3"/>
  <c r="J290" i="3"/>
  <c r="J292" i="3"/>
  <c r="J293" i="3"/>
  <c r="J294" i="3"/>
  <c r="J295" i="3"/>
  <c r="J296" i="3"/>
  <c r="J297" i="3"/>
  <c r="J298" i="3"/>
  <c r="J302" i="3"/>
  <c r="J303" i="3"/>
  <c r="J274" i="3"/>
  <c r="J270" i="3"/>
  <c r="J268" i="3"/>
  <c r="J264" i="3"/>
  <c r="J265" i="3"/>
  <c r="J266" i="3"/>
  <c r="J263" i="3"/>
  <c r="J260" i="3"/>
  <c r="J261" i="3"/>
  <c r="J259" i="3"/>
  <c r="J252" i="3"/>
  <c r="J253" i="3"/>
  <c r="J254" i="3" s="1"/>
  <c r="J255" i="3"/>
  <c r="J256" i="3"/>
  <c r="J251" i="3"/>
  <c r="J240" i="3"/>
  <c r="J241" i="3"/>
  <c r="J242" i="3"/>
  <c r="J244" i="3"/>
  <c r="J245" i="3"/>
  <c r="J246" i="3"/>
  <c r="J247" i="3"/>
  <c r="J248" i="3"/>
  <c r="J249" i="3"/>
  <c r="J239" i="3"/>
  <c r="J234" i="3"/>
  <c r="J235" i="3"/>
  <c r="J236" i="3"/>
  <c r="J233" i="3"/>
  <c r="J231" i="3"/>
  <c r="J137" i="3"/>
  <c r="J138" i="3"/>
  <c r="J139" i="3"/>
  <c r="J140" i="3"/>
  <c r="J141" i="3"/>
  <c r="J142" i="3"/>
  <c r="J145" i="3"/>
  <c r="J146" i="3"/>
  <c r="J147" i="3"/>
  <c r="J148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4" i="3"/>
  <c r="J167" i="3"/>
  <c r="J169" i="3"/>
  <c r="J170" i="3"/>
  <c r="J171" i="3"/>
  <c r="J172" i="3"/>
  <c r="J173" i="3"/>
  <c r="J174" i="3"/>
  <c r="J175" i="3"/>
  <c r="J176" i="3"/>
  <c r="J381" i="3" s="1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4" i="3"/>
  <c r="J195" i="3"/>
  <c r="J196" i="3"/>
  <c r="J197" i="3"/>
  <c r="J198" i="3"/>
  <c r="J199" i="3"/>
  <c r="J200" i="3"/>
  <c r="J201" i="3"/>
  <c r="J202" i="3"/>
  <c r="J203" i="3"/>
  <c r="J22" i="3" s="1"/>
  <c r="J205" i="3"/>
  <c r="J206" i="3"/>
  <c r="J207" i="3"/>
  <c r="J208" i="3"/>
  <c r="J209" i="3"/>
  <c r="J62" i="3" s="1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5" i="3"/>
  <c r="J226" i="3"/>
  <c r="J227" i="3"/>
  <c r="J228" i="3"/>
  <c r="J136" i="3"/>
  <c r="J102" i="3"/>
  <c r="J103" i="3"/>
  <c r="J104" i="3"/>
  <c r="J105" i="3"/>
  <c r="J106" i="3"/>
  <c r="J130" i="3" s="1"/>
  <c r="J111" i="3"/>
  <c r="J112" i="3"/>
  <c r="J113" i="3"/>
  <c r="J114" i="3"/>
  <c r="J116" i="3"/>
  <c r="J117" i="3"/>
  <c r="J118" i="3"/>
  <c r="J119" i="3"/>
  <c r="J120" i="3"/>
  <c r="J121" i="3"/>
  <c r="J124" i="3"/>
  <c r="J125" i="3"/>
  <c r="J126" i="3"/>
  <c r="J128" i="3"/>
  <c r="J129" i="3"/>
  <c r="J132" i="3"/>
  <c r="J100" i="3"/>
  <c r="J98" i="3"/>
  <c r="J97" i="3"/>
  <c r="J92" i="3"/>
  <c r="J93" i="3"/>
  <c r="J94" i="3"/>
  <c r="J89" i="3"/>
  <c r="J27" i="3"/>
  <c r="J28" i="3"/>
  <c r="J30" i="3"/>
  <c r="J31" i="3"/>
  <c r="J32" i="3"/>
  <c r="J33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50" i="3"/>
  <c r="J51" i="3"/>
  <c r="J52" i="3"/>
  <c r="J53" i="3"/>
  <c r="J55" i="3"/>
  <c r="J56" i="3"/>
  <c r="J57" i="3"/>
  <c r="J58" i="3"/>
  <c r="J61" i="3"/>
  <c r="J63" i="3"/>
  <c r="J64" i="3"/>
  <c r="J65" i="3"/>
  <c r="J66" i="3"/>
  <c r="J67" i="3"/>
  <c r="J68" i="3"/>
  <c r="J69" i="3"/>
  <c r="J72" i="3"/>
  <c r="J24" i="3"/>
  <c r="J21" i="3"/>
  <c r="J20" i="3"/>
  <c r="J17" i="3"/>
  <c r="J14" i="3"/>
  <c r="J13" i="3"/>
  <c r="J10" i="3"/>
  <c r="J101" i="3" l="1"/>
  <c r="J75" i="3"/>
  <c r="J76" i="3"/>
  <c r="J26" i="3"/>
  <c r="J339" i="3"/>
  <c r="J193" i="3"/>
  <c r="J418" i="3"/>
  <c r="J419" i="3"/>
  <c r="AB124" i="3"/>
  <c r="AM124" i="3" s="1"/>
  <c r="AN124" i="3" s="1"/>
  <c r="K366" i="3" l="1"/>
  <c r="J371" i="3" s="1"/>
  <c r="BU11" i="3" l="1"/>
  <c r="BY11" i="3" s="1"/>
  <c r="BU12" i="3"/>
  <c r="BY12" i="3" s="1"/>
  <c r="BU13" i="3"/>
  <c r="BY13" i="3" s="1"/>
  <c r="BU14" i="3"/>
  <c r="BY14" i="3" s="1"/>
  <c r="BU15" i="3"/>
  <c r="BY15" i="3" s="1"/>
  <c r="BU16" i="3"/>
  <c r="BY16" i="3" s="1"/>
  <c r="BU17" i="3"/>
  <c r="BY17" i="3" s="1"/>
  <c r="BU18" i="3"/>
  <c r="BY18" i="3" s="1"/>
  <c r="BU19" i="3"/>
  <c r="BY19" i="3" s="1"/>
  <c r="BU20" i="3"/>
  <c r="BY20" i="3" s="1"/>
  <c r="BU21" i="3"/>
  <c r="BY21" i="3" s="1"/>
  <c r="BU22" i="3"/>
  <c r="BY22" i="3" s="1"/>
  <c r="BU23" i="3"/>
  <c r="BY23" i="3" s="1"/>
  <c r="BU24" i="3"/>
  <c r="BY24" i="3" s="1"/>
  <c r="BU25" i="3"/>
  <c r="BY25" i="3" s="1"/>
  <c r="BU26" i="3"/>
  <c r="BY26" i="3" s="1"/>
  <c r="BU27" i="3"/>
  <c r="BY27" i="3" s="1"/>
  <c r="BU28" i="3"/>
  <c r="BY28" i="3" s="1"/>
  <c r="BU29" i="3"/>
  <c r="BY29" i="3" s="1"/>
  <c r="BU30" i="3"/>
  <c r="BY30" i="3" s="1"/>
  <c r="BU31" i="3"/>
  <c r="BY31" i="3" s="1"/>
  <c r="BU32" i="3"/>
  <c r="BY32" i="3" s="1"/>
  <c r="BU33" i="3"/>
  <c r="BY33" i="3" s="1"/>
  <c r="BU34" i="3"/>
  <c r="BY34" i="3" s="1"/>
  <c r="BU35" i="3"/>
  <c r="BY35" i="3" s="1"/>
  <c r="BU36" i="3"/>
  <c r="BY36" i="3" s="1"/>
  <c r="BU37" i="3"/>
  <c r="BY37" i="3" s="1"/>
  <c r="BU38" i="3"/>
  <c r="BY38" i="3" s="1"/>
  <c r="BU39" i="3"/>
  <c r="BY39" i="3" s="1"/>
  <c r="BU40" i="3"/>
  <c r="BY40" i="3" s="1"/>
  <c r="BU41" i="3"/>
  <c r="BY41" i="3" s="1"/>
  <c r="BU42" i="3"/>
  <c r="BY42" i="3" s="1"/>
  <c r="BU43" i="3"/>
  <c r="BY43" i="3" s="1"/>
  <c r="BU44" i="3"/>
  <c r="BY44" i="3" s="1"/>
  <c r="BU45" i="3"/>
  <c r="BY45" i="3" s="1"/>
  <c r="BU46" i="3"/>
  <c r="BY46" i="3" s="1"/>
  <c r="BU47" i="3"/>
  <c r="BY47" i="3" s="1"/>
  <c r="BU48" i="3"/>
  <c r="BY48" i="3" s="1"/>
  <c r="BU49" i="3"/>
  <c r="BY49" i="3" s="1"/>
  <c r="BU50" i="3"/>
  <c r="BY50" i="3" s="1"/>
  <c r="BU51" i="3"/>
  <c r="BY51" i="3" s="1"/>
  <c r="BU52" i="3"/>
  <c r="BY52" i="3" s="1"/>
  <c r="BU53" i="3"/>
  <c r="BY53" i="3" s="1"/>
  <c r="BU54" i="3"/>
  <c r="BY54" i="3" s="1"/>
  <c r="BU55" i="3"/>
  <c r="BY55" i="3" s="1"/>
  <c r="BU56" i="3"/>
  <c r="BY56" i="3" s="1"/>
  <c r="BU57" i="3"/>
  <c r="BY57" i="3" s="1"/>
  <c r="BU58" i="3"/>
  <c r="BY58" i="3" s="1"/>
  <c r="BU59" i="3"/>
  <c r="BY59" i="3" s="1"/>
  <c r="BU60" i="3"/>
  <c r="BY60" i="3" s="1"/>
  <c r="BU61" i="3"/>
  <c r="BY61" i="3" s="1"/>
  <c r="BU62" i="3"/>
  <c r="BY62" i="3" s="1"/>
  <c r="BU63" i="3"/>
  <c r="BY63" i="3" s="1"/>
  <c r="BU64" i="3"/>
  <c r="BY64" i="3" s="1"/>
  <c r="BU65" i="3"/>
  <c r="BY65" i="3" s="1"/>
  <c r="BU66" i="3"/>
  <c r="BY66" i="3" s="1"/>
  <c r="BU67" i="3"/>
  <c r="BY67" i="3" s="1"/>
  <c r="BU68" i="3"/>
  <c r="BY68" i="3" s="1"/>
  <c r="BU69" i="3"/>
  <c r="BY69" i="3" s="1"/>
  <c r="BU70" i="3"/>
  <c r="BY70" i="3" s="1"/>
  <c r="BU71" i="3"/>
  <c r="BY71" i="3" s="1"/>
  <c r="BU72" i="3"/>
  <c r="BY72" i="3" s="1"/>
  <c r="BU73" i="3"/>
  <c r="BY73" i="3" s="1"/>
  <c r="BU74" i="3"/>
  <c r="BY74" i="3" s="1"/>
  <c r="BU75" i="3"/>
  <c r="BY75" i="3" s="1"/>
  <c r="BU76" i="3"/>
  <c r="BY76" i="3" s="1"/>
  <c r="BU77" i="3"/>
  <c r="BY77" i="3" s="1"/>
  <c r="BU78" i="3"/>
  <c r="BY78" i="3" s="1"/>
  <c r="BU79" i="3"/>
  <c r="BY79" i="3" s="1"/>
  <c r="BU80" i="3"/>
  <c r="BY80" i="3" s="1"/>
  <c r="BU81" i="3"/>
  <c r="BY81" i="3" s="1"/>
  <c r="BU82" i="3"/>
  <c r="BY82" i="3" s="1"/>
  <c r="BU83" i="3"/>
  <c r="BY83" i="3" s="1"/>
  <c r="BU84" i="3"/>
  <c r="BY84" i="3" s="1"/>
  <c r="BU85" i="3"/>
  <c r="BY85" i="3" s="1"/>
  <c r="BU86" i="3"/>
  <c r="BY86" i="3" s="1"/>
  <c r="BU87" i="3"/>
  <c r="BY87" i="3" s="1"/>
  <c r="BU88" i="3"/>
  <c r="BY88" i="3" s="1"/>
  <c r="BU89" i="3"/>
  <c r="BY89" i="3" s="1"/>
  <c r="BU90" i="3"/>
  <c r="BY90" i="3" s="1"/>
  <c r="BU91" i="3"/>
  <c r="BY91" i="3" s="1"/>
  <c r="BU92" i="3"/>
  <c r="BY92" i="3" s="1"/>
  <c r="BU93" i="3"/>
  <c r="BY93" i="3" s="1"/>
  <c r="BU94" i="3"/>
  <c r="BY94" i="3" s="1"/>
  <c r="BU95" i="3"/>
  <c r="BY95" i="3" s="1"/>
  <c r="BU96" i="3"/>
  <c r="BY96" i="3" s="1"/>
  <c r="BU97" i="3"/>
  <c r="BY97" i="3" s="1"/>
  <c r="BU98" i="3"/>
  <c r="BY98" i="3" s="1"/>
  <c r="BU99" i="3"/>
  <c r="BY99" i="3" s="1"/>
  <c r="BU100" i="3"/>
  <c r="BY100" i="3" s="1"/>
  <c r="BU101" i="3"/>
  <c r="BY101" i="3" s="1"/>
  <c r="BU102" i="3"/>
  <c r="BY102" i="3" s="1"/>
  <c r="BU103" i="3"/>
  <c r="BY103" i="3" s="1"/>
  <c r="BU104" i="3"/>
  <c r="BY104" i="3" s="1"/>
  <c r="BU105" i="3"/>
  <c r="BY105" i="3" s="1"/>
  <c r="BU106" i="3"/>
  <c r="BY106" i="3" s="1"/>
  <c r="BU107" i="3"/>
  <c r="BY107" i="3" s="1"/>
  <c r="BU108" i="3"/>
  <c r="BY108" i="3" s="1"/>
  <c r="BU109" i="3"/>
  <c r="BY109" i="3" s="1"/>
  <c r="BU110" i="3"/>
  <c r="BY110" i="3" s="1"/>
  <c r="BU111" i="3"/>
  <c r="BY111" i="3" s="1"/>
  <c r="BU112" i="3"/>
  <c r="BY112" i="3" s="1"/>
  <c r="BU113" i="3"/>
  <c r="BY113" i="3" s="1"/>
  <c r="BU114" i="3"/>
  <c r="BY114" i="3" s="1"/>
  <c r="BU115" i="3"/>
  <c r="BY115" i="3" s="1"/>
  <c r="BU116" i="3"/>
  <c r="BY116" i="3" s="1"/>
  <c r="BU117" i="3"/>
  <c r="BY117" i="3" s="1"/>
  <c r="BU118" i="3"/>
  <c r="BY118" i="3" s="1"/>
  <c r="BU119" i="3"/>
  <c r="BY119" i="3" s="1"/>
  <c r="BU120" i="3"/>
  <c r="BY120" i="3" s="1"/>
  <c r="BU121" i="3"/>
  <c r="BY121" i="3" s="1"/>
  <c r="BU122" i="3"/>
  <c r="BY122" i="3" s="1"/>
  <c r="BU123" i="3"/>
  <c r="BY123" i="3" s="1"/>
  <c r="BU124" i="3"/>
  <c r="BY124" i="3" s="1"/>
  <c r="BU126" i="3"/>
  <c r="BY126" i="3" s="1"/>
  <c r="BU127" i="3"/>
  <c r="BY127" i="3" s="1"/>
  <c r="BU128" i="3"/>
  <c r="BY128" i="3" s="1"/>
  <c r="BU129" i="3"/>
  <c r="BY129" i="3" s="1"/>
  <c r="BU130" i="3"/>
  <c r="BY130" i="3" s="1"/>
  <c r="BU131" i="3"/>
  <c r="BY131" i="3" s="1"/>
  <c r="BU135" i="3"/>
  <c r="BY135" i="3" s="1"/>
  <c r="BU136" i="3"/>
  <c r="BY136" i="3" s="1"/>
  <c r="BU137" i="3"/>
  <c r="BY137" i="3" s="1"/>
  <c r="BU138" i="3"/>
  <c r="BY138" i="3" s="1"/>
  <c r="BU139" i="3"/>
  <c r="BY139" i="3" s="1"/>
  <c r="BU140" i="3"/>
  <c r="BY140" i="3" s="1"/>
  <c r="BU141" i="3"/>
  <c r="BY141" i="3" s="1"/>
  <c r="BU142" i="3"/>
  <c r="BY142" i="3" s="1"/>
  <c r="BU143" i="3"/>
  <c r="BY143" i="3" s="1"/>
  <c r="BU144" i="3"/>
  <c r="BY144" i="3" s="1"/>
  <c r="BU145" i="3"/>
  <c r="BY145" i="3" s="1"/>
  <c r="BU146" i="3"/>
  <c r="BY146" i="3" s="1"/>
  <c r="BU147" i="3"/>
  <c r="BY147" i="3" s="1"/>
  <c r="BU148" i="3"/>
  <c r="BY148" i="3" s="1"/>
  <c r="BU149" i="3"/>
  <c r="BY149" i="3" s="1"/>
  <c r="BU150" i="3"/>
  <c r="BY150" i="3" s="1"/>
  <c r="BU151" i="3"/>
  <c r="BY151" i="3" s="1"/>
  <c r="BU152" i="3"/>
  <c r="BY152" i="3" s="1"/>
  <c r="BU153" i="3"/>
  <c r="BY153" i="3" s="1"/>
  <c r="BU154" i="3"/>
  <c r="BY154" i="3" s="1"/>
  <c r="BU155" i="3"/>
  <c r="BY155" i="3" s="1"/>
  <c r="BU156" i="3"/>
  <c r="BY156" i="3" s="1"/>
  <c r="BU157" i="3"/>
  <c r="BY157" i="3" s="1"/>
  <c r="BU158" i="3"/>
  <c r="BY158" i="3" s="1"/>
  <c r="BU159" i="3"/>
  <c r="BY159" i="3" s="1"/>
  <c r="BU160" i="3"/>
  <c r="BY160" i="3" s="1"/>
  <c r="BU161" i="3"/>
  <c r="BY161" i="3" s="1"/>
  <c r="BU162" i="3"/>
  <c r="BY162" i="3" s="1"/>
  <c r="BU163" i="3"/>
  <c r="BY163" i="3" s="1"/>
  <c r="BU164" i="3"/>
  <c r="BY164" i="3" s="1"/>
  <c r="BU165" i="3"/>
  <c r="BY165" i="3" s="1"/>
  <c r="BU166" i="3"/>
  <c r="BY166" i="3" s="1"/>
  <c r="BU167" i="3"/>
  <c r="BY167" i="3" s="1"/>
  <c r="BU168" i="3"/>
  <c r="BY168" i="3" s="1"/>
  <c r="BU169" i="3"/>
  <c r="BY169" i="3" s="1"/>
  <c r="BU170" i="3"/>
  <c r="BY170" i="3" s="1"/>
  <c r="BU171" i="3"/>
  <c r="BY171" i="3" s="1"/>
  <c r="BU172" i="3"/>
  <c r="BY172" i="3" s="1"/>
  <c r="BU173" i="3"/>
  <c r="BY173" i="3" s="1"/>
  <c r="BU174" i="3"/>
  <c r="BY174" i="3" s="1"/>
  <c r="BU175" i="3"/>
  <c r="BY175" i="3" s="1"/>
  <c r="BU176" i="3"/>
  <c r="BY176" i="3" s="1"/>
  <c r="BU177" i="3"/>
  <c r="BY177" i="3" s="1"/>
  <c r="BU178" i="3"/>
  <c r="BY178" i="3" s="1"/>
  <c r="BU179" i="3"/>
  <c r="BY179" i="3" s="1"/>
  <c r="BU180" i="3"/>
  <c r="BY180" i="3" s="1"/>
  <c r="BU181" i="3"/>
  <c r="BY181" i="3" s="1"/>
  <c r="BU182" i="3"/>
  <c r="BY182" i="3" s="1"/>
  <c r="BU183" i="3"/>
  <c r="BY183" i="3" s="1"/>
  <c r="BU184" i="3"/>
  <c r="BY184" i="3" s="1"/>
  <c r="BU185" i="3"/>
  <c r="BY185" i="3" s="1"/>
  <c r="BU186" i="3"/>
  <c r="BY186" i="3" s="1"/>
  <c r="BU187" i="3"/>
  <c r="BY187" i="3" s="1"/>
  <c r="BU188" i="3"/>
  <c r="BY188" i="3" s="1"/>
  <c r="BU189" i="3"/>
  <c r="BY189" i="3" s="1"/>
  <c r="BU190" i="3"/>
  <c r="BY190" i="3" s="1"/>
  <c r="BU191" i="3"/>
  <c r="BY191" i="3" s="1"/>
  <c r="BU192" i="3"/>
  <c r="BY192" i="3" s="1"/>
  <c r="BU193" i="3"/>
  <c r="BY193" i="3" s="1"/>
  <c r="BU194" i="3"/>
  <c r="BY194" i="3" s="1"/>
  <c r="BU195" i="3"/>
  <c r="BY195" i="3" s="1"/>
  <c r="BU196" i="3"/>
  <c r="BY196" i="3" s="1"/>
  <c r="BU197" i="3"/>
  <c r="BY197" i="3" s="1"/>
  <c r="BU198" i="3"/>
  <c r="BY198" i="3" s="1"/>
  <c r="BU199" i="3"/>
  <c r="BY199" i="3" s="1"/>
  <c r="BU200" i="3"/>
  <c r="BY200" i="3" s="1"/>
  <c r="BU201" i="3"/>
  <c r="BY201" i="3" s="1"/>
  <c r="BU202" i="3"/>
  <c r="BY202" i="3" s="1"/>
  <c r="BU203" i="3"/>
  <c r="BY203" i="3" s="1"/>
  <c r="BU204" i="3"/>
  <c r="BY204" i="3" s="1"/>
  <c r="BU205" i="3"/>
  <c r="BY205" i="3" s="1"/>
  <c r="BU206" i="3"/>
  <c r="BY206" i="3" s="1"/>
  <c r="BU207" i="3"/>
  <c r="BY207" i="3" s="1"/>
  <c r="BU208" i="3"/>
  <c r="BY208" i="3" s="1"/>
  <c r="BU209" i="3"/>
  <c r="BY209" i="3" s="1"/>
  <c r="BU210" i="3"/>
  <c r="BY210" i="3" s="1"/>
  <c r="BU211" i="3"/>
  <c r="BY211" i="3" s="1"/>
  <c r="BU212" i="3"/>
  <c r="BY212" i="3" s="1"/>
  <c r="BU213" i="3"/>
  <c r="BY213" i="3" s="1"/>
  <c r="BU214" i="3"/>
  <c r="BY214" i="3" s="1"/>
  <c r="BU215" i="3"/>
  <c r="BY215" i="3" s="1"/>
  <c r="BU216" i="3"/>
  <c r="BY216" i="3" s="1"/>
  <c r="BU217" i="3"/>
  <c r="BY217" i="3" s="1"/>
  <c r="BU218" i="3"/>
  <c r="BY218" i="3" s="1"/>
  <c r="BU219" i="3"/>
  <c r="BY219" i="3" s="1"/>
  <c r="BU220" i="3"/>
  <c r="BY220" i="3" s="1"/>
  <c r="BU221" i="3"/>
  <c r="BY221" i="3" s="1"/>
  <c r="BU222" i="3"/>
  <c r="BY222" i="3" s="1"/>
  <c r="BU223" i="3"/>
  <c r="BY223" i="3" s="1"/>
  <c r="BU224" i="3"/>
  <c r="BY224" i="3" s="1"/>
  <c r="BU225" i="3"/>
  <c r="BY225" i="3" s="1"/>
  <c r="BU226" i="3"/>
  <c r="BY226" i="3" s="1"/>
  <c r="BU227" i="3"/>
  <c r="BY227" i="3" s="1"/>
  <c r="BU228" i="3"/>
  <c r="BY228" i="3" s="1"/>
  <c r="BU229" i="3"/>
  <c r="BY229" i="3" s="1"/>
  <c r="BU230" i="3"/>
  <c r="BY230" i="3" s="1"/>
  <c r="BU231" i="3"/>
  <c r="BY231" i="3" s="1"/>
  <c r="BU232" i="3"/>
  <c r="BY232" i="3" s="1"/>
  <c r="BU233" i="3"/>
  <c r="BY233" i="3" s="1"/>
  <c r="BU234" i="3"/>
  <c r="BY234" i="3" s="1"/>
  <c r="BU235" i="3"/>
  <c r="BY235" i="3" s="1"/>
  <c r="BU236" i="3"/>
  <c r="BY236" i="3" s="1"/>
  <c r="BU237" i="3"/>
  <c r="BY237" i="3" s="1"/>
  <c r="BU238" i="3"/>
  <c r="BY238" i="3" s="1"/>
  <c r="BU239" i="3"/>
  <c r="BY239" i="3" s="1"/>
  <c r="BU240" i="3"/>
  <c r="BY240" i="3" s="1"/>
  <c r="BU241" i="3"/>
  <c r="BY241" i="3" s="1"/>
  <c r="BU242" i="3"/>
  <c r="BY242" i="3" s="1"/>
  <c r="BU243" i="3"/>
  <c r="BY243" i="3" s="1"/>
  <c r="BU244" i="3"/>
  <c r="BY244" i="3" s="1"/>
  <c r="BU245" i="3"/>
  <c r="BY245" i="3" s="1"/>
  <c r="BU246" i="3"/>
  <c r="BY246" i="3" s="1"/>
  <c r="BU247" i="3"/>
  <c r="BY247" i="3" s="1"/>
  <c r="BU248" i="3"/>
  <c r="BY248" i="3" s="1"/>
  <c r="BU249" i="3"/>
  <c r="BY249" i="3" s="1"/>
  <c r="BU250" i="3"/>
  <c r="BY250" i="3" s="1"/>
  <c r="BU251" i="3"/>
  <c r="BY251" i="3" s="1"/>
  <c r="BU252" i="3"/>
  <c r="BY252" i="3" s="1"/>
  <c r="BU253" i="3"/>
  <c r="BY253" i="3" s="1"/>
  <c r="BU254" i="3"/>
  <c r="BY254" i="3" s="1"/>
  <c r="BU255" i="3"/>
  <c r="BY255" i="3" s="1"/>
  <c r="BU256" i="3"/>
  <c r="BY256" i="3" s="1"/>
  <c r="BU257" i="3"/>
  <c r="BY257" i="3" s="1"/>
  <c r="BU258" i="3"/>
  <c r="BY258" i="3" s="1"/>
  <c r="BU259" i="3"/>
  <c r="BY259" i="3" s="1"/>
  <c r="BU260" i="3"/>
  <c r="BY260" i="3" s="1"/>
  <c r="BU261" i="3"/>
  <c r="BY261" i="3" s="1"/>
  <c r="BU262" i="3"/>
  <c r="BY262" i="3" s="1"/>
  <c r="BU263" i="3"/>
  <c r="BY263" i="3" s="1"/>
  <c r="BU264" i="3"/>
  <c r="BY264" i="3" s="1"/>
  <c r="BU265" i="3"/>
  <c r="BY265" i="3" s="1"/>
  <c r="BU266" i="3"/>
  <c r="BY266" i="3" s="1"/>
  <c r="BU267" i="3"/>
  <c r="BY267" i="3" s="1"/>
  <c r="BU268" i="3"/>
  <c r="BY268" i="3" s="1"/>
  <c r="BU269" i="3"/>
  <c r="BY269" i="3" s="1"/>
  <c r="BU270" i="3"/>
  <c r="BY270" i="3" s="1"/>
  <c r="BU271" i="3"/>
  <c r="BY271" i="3" s="1"/>
  <c r="BU272" i="3"/>
  <c r="BY272" i="3" s="1"/>
  <c r="BU273" i="3"/>
  <c r="BY273" i="3" s="1"/>
  <c r="BU274" i="3"/>
  <c r="BY274" i="3" s="1"/>
  <c r="BU275" i="3"/>
  <c r="BY275" i="3" s="1"/>
  <c r="BU276" i="3"/>
  <c r="BY276" i="3" s="1"/>
  <c r="BU277" i="3"/>
  <c r="BY277" i="3" s="1"/>
  <c r="BU278" i="3"/>
  <c r="BY278" i="3" s="1"/>
  <c r="BU279" i="3"/>
  <c r="BY279" i="3" s="1"/>
  <c r="BU280" i="3"/>
  <c r="BY280" i="3" s="1"/>
  <c r="BU281" i="3"/>
  <c r="BY281" i="3" s="1"/>
  <c r="BU282" i="3"/>
  <c r="BY282" i="3" s="1"/>
  <c r="BU283" i="3"/>
  <c r="BY283" i="3" s="1"/>
  <c r="BU284" i="3"/>
  <c r="BY284" i="3" s="1"/>
  <c r="BU285" i="3"/>
  <c r="BY285" i="3" s="1"/>
  <c r="BU286" i="3"/>
  <c r="BY286" i="3" s="1"/>
  <c r="BU287" i="3"/>
  <c r="BY287" i="3" s="1"/>
  <c r="BU288" i="3"/>
  <c r="BY288" i="3" s="1"/>
  <c r="BU289" i="3"/>
  <c r="BY289" i="3" s="1"/>
  <c r="BU290" i="3"/>
  <c r="BY290" i="3" s="1"/>
  <c r="BU291" i="3"/>
  <c r="BY291" i="3" s="1"/>
  <c r="BU292" i="3"/>
  <c r="BY292" i="3" s="1"/>
  <c r="BU293" i="3"/>
  <c r="BY293" i="3" s="1"/>
  <c r="BU294" i="3"/>
  <c r="BY294" i="3" s="1"/>
  <c r="BU295" i="3"/>
  <c r="BY295" i="3" s="1"/>
  <c r="BU296" i="3"/>
  <c r="BY296" i="3" s="1"/>
  <c r="BU297" i="3"/>
  <c r="BY297" i="3" s="1"/>
  <c r="BU298" i="3"/>
  <c r="BY298" i="3" s="1"/>
  <c r="BU299" i="3"/>
  <c r="BY299" i="3" s="1"/>
  <c r="BU300" i="3"/>
  <c r="BY300" i="3" s="1"/>
  <c r="BU301" i="3"/>
  <c r="BY301" i="3" s="1"/>
  <c r="BU302" i="3"/>
  <c r="BY302" i="3" s="1"/>
  <c r="BU303" i="3"/>
  <c r="BY303" i="3" s="1"/>
  <c r="BU304" i="3"/>
  <c r="BY304" i="3" s="1"/>
  <c r="BU305" i="3"/>
  <c r="BY305" i="3" s="1"/>
  <c r="BU306" i="3"/>
  <c r="BY306" i="3" s="1"/>
  <c r="BU307" i="3"/>
  <c r="BY307" i="3" s="1"/>
  <c r="BU308" i="3"/>
  <c r="BY308" i="3" s="1"/>
  <c r="BU309" i="3"/>
  <c r="BY309" i="3" s="1"/>
  <c r="BU310" i="3"/>
  <c r="BY310" i="3" s="1"/>
  <c r="BU311" i="3"/>
  <c r="BY311" i="3" s="1"/>
  <c r="BU312" i="3"/>
  <c r="BY312" i="3" s="1"/>
  <c r="BU313" i="3"/>
  <c r="BY313" i="3" s="1"/>
  <c r="BU314" i="3"/>
  <c r="BY314" i="3" s="1"/>
  <c r="BU315" i="3"/>
  <c r="BY315" i="3" s="1"/>
  <c r="BU316" i="3"/>
  <c r="BY316" i="3" s="1"/>
  <c r="BU317" i="3"/>
  <c r="BY317" i="3" s="1"/>
  <c r="BU318" i="3"/>
  <c r="BY318" i="3" s="1"/>
  <c r="BU319" i="3"/>
  <c r="BY319" i="3" s="1"/>
  <c r="BU320" i="3"/>
  <c r="BY320" i="3" s="1"/>
  <c r="BU321" i="3"/>
  <c r="BY321" i="3" s="1"/>
  <c r="BU322" i="3"/>
  <c r="BY322" i="3" s="1"/>
  <c r="BU323" i="3"/>
  <c r="BY323" i="3" s="1"/>
  <c r="BU324" i="3"/>
  <c r="BY324" i="3" s="1"/>
  <c r="BU325" i="3"/>
  <c r="BY325" i="3" s="1"/>
  <c r="BU326" i="3"/>
  <c r="BY326" i="3" s="1"/>
  <c r="BU327" i="3"/>
  <c r="BY327" i="3" s="1"/>
  <c r="BU328" i="3"/>
  <c r="BY328" i="3" s="1"/>
  <c r="BU329" i="3"/>
  <c r="BY329" i="3" s="1"/>
  <c r="BU330" i="3"/>
  <c r="BY330" i="3" s="1"/>
  <c r="BU331" i="3"/>
  <c r="BY331" i="3" s="1"/>
  <c r="BU332" i="3"/>
  <c r="BY332" i="3" s="1"/>
  <c r="BU333" i="3"/>
  <c r="BY333" i="3" s="1"/>
  <c r="BU334" i="3"/>
  <c r="BY334" i="3" s="1"/>
  <c r="BU335" i="3"/>
  <c r="BY335" i="3" s="1"/>
  <c r="BU336" i="3"/>
  <c r="BY336" i="3" s="1"/>
  <c r="BU337" i="3"/>
  <c r="BY337" i="3" s="1"/>
  <c r="BU338" i="3"/>
  <c r="BY338" i="3" s="1"/>
  <c r="BU339" i="3"/>
  <c r="BY339" i="3" s="1"/>
  <c r="BU340" i="3"/>
  <c r="BY340" i="3" s="1"/>
  <c r="BU341" i="3"/>
  <c r="BY341" i="3" s="1"/>
  <c r="BU342" i="3"/>
  <c r="BY342" i="3" s="1"/>
  <c r="BU343" i="3"/>
  <c r="BY343" i="3" s="1"/>
  <c r="BU344" i="3"/>
  <c r="BY344" i="3" s="1"/>
  <c r="BU345" i="3"/>
  <c r="BY345" i="3" s="1"/>
  <c r="BU346" i="3"/>
  <c r="BY346" i="3" s="1"/>
  <c r="BU347" i="3"/>
  <c r="BY347" i="3" s="1"/>
  <c r="BU348" i="3"/>
  <c r="BY348" i="3" s="1"/>
  <c r="BU349" i="3"/>
  <c r="BY349" i="3" s="1"/>
  <c r="BU350" i="3"/>
  <c r="BY350" i="3" s="1"/>
  <c r="BU351" i="3"/>
  <c r="BY351" i="3" s="1"/>
  <c r="BU352" i="3"/>
  <c r="BY352" i="3" s="1"/>
  <c r="BU353" i="3"/>
  <c r="BY353" i="3" s="1"/>
  <c r="BU354" i="3"/>
  <c r="BY354" i="3" s="1"/>
  <c r="BU355" i="3"/>
  <c r="BY355" i="3" s="1"/>
  <c r="BU356" i="3"/>
  <c r="BY356" i="3" s="1"/>
  <c r="BU357" i="3"/>
  <c r="BY357" i="3" s="1"/>
  <c r="BU358" i="3"/>
  <c r="BY358" i="3" s="1"/>
  <c r="BU359" i="3"/>
  <c r="BY359" i="3" s="1"/>
  <c r="BU360" i="3"/>
  <c r="BY360" i="3" s="1"/>
  <c r="BU361" i="3"/>
  <c r="BY361" i="3" s="1"/>
  <c r="BU362" i="3"/>
  <c r="BY362" i="3" s="1"/>
  <c r="BU363" i="3"/>
  <c r="BY363" i="3" s="1"/>
  <c r="BU364" i="3"/>
  <c r="BY364" i="3" s="1"/>
  <c r="BU365" i="3"/>
  <c r="BY365" i="3" s="1"/>
  <c r="BU366" i="3"/>
  <c r="BY366" i="3" s="1"/>
  <c r="BU367" i="3"/>
  <c r="BY367" i="3" s="1"/>
  <c r="BU368" i="3"/>
  <c r="BY368" i="3" s="1"/>
  <c r="BU369" i="3"/>
  <c r="BY369" i="3" s="1"/>
  <c r="BU370" i="3"/>
  <c r="BY370" i="3" s="1"/>
  <c r="BU371" i="3"/>
  <c r="BY371" i="3" s="1"/>
  <c r="BU372" i="3"/>
  <c r="BY372" i="3" s="1"/>
  <c r="BU373" i="3"/>
  <c r="BY373" i="3" s="1"/>
  <c r="BU374" i="3"/>
  <c r="BY374" i="3" s="1"/>
  <c r="BU375" i="3"/>
  <c r="BY375" i="3" s="1"/>
  <c r="BU376" i="3"/>
  <c r="BY376" i="3" s="1"/>
  <c r="BU377" i="3"/>
  <c r="BY377" i="3" s="1"/>
  <c r="BU378" i="3"/>
  <c r="BY378" i="3" s="1"/>
  <c r="BU379" i="3"/>
  <c r="BY379" i="3" s="1"/>
  <c r="BU380" i="3"/>
  <c r="BY380" i="3" s="1"/>
  <c r="BU381" i="3"/>
  <c r="BY381" i="3" s="1"/>
  <c r="BU382" i="3"/>
  <c r="BY382" i="3" s="1"/>
  <c r="BU383" i="3"/>
  <c r="BY383" i="3" s="1"/>
  <c r="BU384" i="3"/>
  <c r="BY384" i="3" s="1"/>
  <c r="BU385" i="3"/>
  <c r="BY385" i="3" s="1"/>
  <c r="BU386" i="3"/>
  <c r="BY386" i="3" s="1"/>
  <c r="BU387" i="3"/>
  <c r="BY387" i="3" s="1"/>
  <c r="BU388" i="3"/>
  <c r="BY388" i="3" s="1"/>
  <c r="BU389" i="3"/>
  <c r="BY389" i="3" s="1"/>
  <c r="BU390" i="3"/>
  <c r="BY390" i="3" s="1"/>
  <c r="BU391" i="3"/>
  <c r="BY391" i="3" s="1"/>
  <c r="BU392" i="3"/>
  <c r="BY392" i="3" s="1"/>
  <c r="BU393" i="3"/>
  <c r="BY393" i="3" s="1"/>
  <c r="BU394" i="3"/>
  <c r="BY394" i="3" s="1"/>
  <c r="BU395" i="3"/>
  <c r="BY395" i="3" s="1"/>
  <c r="BU396" i="3"/>
  <c r="BY396" i="3" s="1"/>
  <c r="BU397" i="3"/>
  <c r="BY397" i="3" s="1"/>
  <c r="BU398" i="3"/>
  <c r="BY398" i="3" s="1"/>
  <c r="BU399" i="3"/>
  <c r="BY399" i="3" s="1"/>
  <c r="BU400" i="3"/>
  <c r="BY400" i="3" s="1"/>
  <c r="BU401" i="3"/>
  <c r="BY401" i="3" s="1"/>
  <c r="BU402" i="3"/>
  <c r="BY402" i="3" s="1"/>
  <c r="BU403" i="3"/>
  <c r="BY403" i="3" s="1"/>
  <c r="BU404" i="3"/>
  <c r="BY404" i="3" s="1"/>
  <c r="BU405" i="3"/>
  <c r="BY405" i="3" s="1"/>
  <c r="BU406" i="3"/>
  <c r="BY406" i="3" s="1"/>
  <c r="BU407" i="3"/>
  <c r="BY407" i="3" s="1"/>
  <c r="BU408" i="3"/>
  <c r="BY408" i="3" s="1"/>
  <c r="BU409" i="3"/>
  <c r="BY409" i="3" s="1"/>
  <c r="BU410" i="3"/>
  <c r="BY410" i="3" s="1"/>
  <c r="BU411" i="3"/>
  <c r="BY411" i="3" s="1"/>
  <c r="BU412" i="3"/>
  <c r="BY412" i="3" s="1"/>
  <c r="BU413" i="3"/>
  <c r="BY413" i="3" s="1"/>
  <c r="BU414" i="3"/>
  <c r="BY414" i="3" s="1"/>
  <c r="BU415" i="3"/>
  <c r="BY415" i="3" s="1"/>
  <c r="BU416" i="3"/>
  <c r="BY416" i="3" s="1"/>
  <c r="BU417" i="3"/>
  <c r="BY417" i="3" s="1"/>
  <c r="BU418" i="3"/>
  <c r="BY418" i="3" s="1"/>
  <c r="BU419" i="3"/>
  <c r="BY419" i="3" s="1"/>
  <c r="BU420" i="3"/>
  <c r="BY420" i="3" s="1"/>
  <c r="BU421" i="3"/>
  <c r="BY421" i="3" s="1"/>
  <c r="BU422" i="3"/>
  <c r="BY422" i="3" s="1"/>
  <c r="BU423" i="3"/>
  <c r="BY423" i="3" s="1"/>
  <c r="BU425" i="3"/>
  <c r="BY425" i="3" s="1"/>
  <c r="BU10" i="3"/>
  <c r="BY10" i="3" s="1"/>
  <c r="AB335" i="3" l="1"/>
  <c r="AM335" i="3" s="1"/>
  <c r="AB334" i="3"/>
  <c r="AM334" i="3" s="1"/>
  <c r="AB410" i="3"/>
  <c r="AM410" i="3" s="1"/>
  <c r="AN335" i="3" l="1"/>
  <c r="AN334" i="3"/>
  <c r="AN410" i="3"/>
  <c r="BW11" i="3"/>
  <c r="BX11" i="3" s="1"/>
  <c r="BW12" i="3"/>
  <c r="BX12" i="3" s="1"/>
  <c r="BW13" i="3"/>
  <c r="BX13" i="3" s="1"/>
  <c r="BW14" i="3"/>
  <c r="BX14" i="3" s="1"/>
  <c r="BW15" i="3"/>
  <c r="BX15" i="3" s="1"/>
  <c r="BW16" i="3"/>
  <c r="BX16" i="3" s="1"/>
  <c r="BW17" i="3"/>
  <c r="BX17" i="3" s="1"/>
  <c r="BW18" i="3"/>
  <c r="BX18" i="3" s="1"/>
  <c r="BW19" i="3"/>
  <c r="BX19" i="3" s="1"/>
  <c r="BW20" i="3"/>
  <c r="BX20" i="3" s="1"/>
  <c r="BW21" i="3"/>
  <c r="BX21" i="3" s="1"/>
  <c r="BW22" i="3"/>
  <c r="BX22" i="3" s="1"/>
  <c r="BW23" i="3"/>
  <c r="BX23" i="3" s="1"/>
  <c r="BW24" i="3"/>
  <c r="BX24" i="3" s="1"/>
  <c r="BW25" i="3"/>
  <c r="BX25" i="3" s="1"/>
  <c r="BW26" i="3"/>
  <c r="BX26" i="3" s="1"/>
  <c r="BW27" i="3"/>
  <c r="BX27" i="3" s="1"/>
  <c r="BW28" i="3"/>
  <c r="BX28" i="3" s="1"/>
  <c r="BW29" i="3"/>
  <c r="BX29" i="3" s="1"/>
  <c r="BW30" i="3"/>
  <c r="BX30" i="3" s="1"/>
  <c r="BW31" i="3"/>
  <c r="BX31" i="3" s="1"/>
  <c r="BW32" i="3"/>
  <c r="BX32" i="3" s="1"/>
  <c r="BW33" i="3"/>
  <c r="BX33" i="3" s="1"/>
  <c r="BW34" i="3"/>
  <c r="BX34" i="3" s="1"/>
  <c r="BW35" i="3"/>
  <c r="BX35" i="3" s="1"/>
  <c r="BW36" i="3"/>
  <c r="BX36" i="3" s="1"/>
  <c r="BW37" i="3"/>
  <c r="BX37" i="3" s="1"/>
  <c r="BW38" i="3"/>
  <c r="BX38" i="3" s="1"/>
  <c r="BW39" i="3"/>
  <c r="BX39" i="3" s="1"/>
  <c r="BW40" i="3"/>
  <c r="BX40" i="3" s="1"/>
  <c r="BW41" i="3"/>
  <c r="BX41" i="3" s="1"/>
  <c r="BW42" i="3"/>
  <c r="BX42" i="3" s="1"/>
  <c r="BW43" i="3"/>
  <c r="BX43" i="3" s="1"/>
  <c r="BW44" i="3"/>
  <c r="BX44" i="3" s="1"/>
  <c r="BW45" i="3"/>
  <c r="BX45" i="3" s="1"/>
  <c r="BW46" i="3"/>
  <c r="BX46" i="3" s="1"/>
  <c r="BW47" i="3"/>
  <c r="BX47" i="3" s="1"/>
  <c r="BW48" i="3"/>
  <c r="BX48" i="3" s="1"/>
  <c r="BW49" i="3"/>
  <c r="BX49" i="3" s="1"/>
  <c r="BW50" i="3"/>
  <c r="BX50" i="3" s="1"/>
  <c r="BW51" i="3"/>
  <c r="BX51" i="3" s="1"/>
  <c r="BW52" i="3"/>
  <c r="BX52" i="3" s="1"/>
  <c r="BW53" i="3"/>
  <c r="BX53" i="3" s="1"/>
  <c r="BW54" i="3"/>
  <c r="BX54" i="3" s="1"/>
  <c r="BW55" i="3"/>
  <c r="BX55" i="3" s="1"/>
  <c r="BW56" i="3"/>
  <c r="BX56" i="3" s="1"/>
  <c r="BW57" i="3"/>
  <c r="BX57" i="3" s="1"/>
  <c r="BW58" i="3"/>
  <c r="BX58" i="3" s="1"/>
  <c r="BW59" i="3"/>
  <c r="BX59" i="3" s="1"/>
  <c r="BW60" i="3"/>
  <c r="BX60" i="3" s="1"/>
  <c r="BW61" i="3"/>
  <c r="BX61" i="3" s="1"/>
  <c r="BW62" i="3"/>
  <c r="BX62" i="3" s="1"/>
  <c r="BW63" i="3"/>
  <c r="BX63" i="3" s="1"/>
  <c r="BW64" i="3"/>
  <c r="BX64" i="3" s="1"/>
  <c r="BW65" i="3"/>
  <c r="BX65" i="3" s="1"/>
  <c r="BW66" i="3"/>
  <c r="BX66" i="3" s="1"/>
  <c r="BW67" i="3"/>
  <c r="BX67" i="3" s="1"/>
  <c r="BW68" i="3"/>
  <c r="BX68" i="3" s="1"/>
  <c r="BW69" i="3"/>
  <c r="BX69" i="3" s="1"/>
  <c r="BW70" i="3"/>
  <c r="BX70" i="3" s="1"/>
  <c r="BW71" i="3"/>
  <c r="BX71" i="3" s="1"/>
  <c r="BW72" i="3"/>
  <c r="BX72" i="3" s="1"/>
  <c r="BW73" i="3"/>
  <c r="BX73" i="3" s="1"/>
  <c r="BW74" i="3"/>
  <c r="BX74" i="3" s="1"/>
  <c r="BW75" i="3"/>
  <c r="BX75" i="3" s="1"/>
  <c r="BW76" i="3"/>
  <c r="BX76" i="3" s="1"/>
  <c r="BW77" i="3"/>
  <c r="BX77" i="3" s="1"/>
  <c r="BW78" i="3"/>
  <c r="BX78" i="3" s="1"/>
  <c r="BW79" i="3"/>
  <c r="BX79" i="3" s="1"/>
  <c r="BW80" i="3"/>
  <c r="BX80" i="3" s="1"/>
  <c r="BW81" i="3"/>
  <c r="BX81" i="3" s="1"/>
  <c r="BW82" i="3"/>
  <c r="BX82" i="3" s="1"/>
  <c r="BW83" i="3"/>
  <c r="BX83" i="3" s="1"/>
  <c r="BW84" i="3"/>
  <c r="BX84" i="3" s="1"/>
  <c r="BW85" i="3"/>
  <c r="BX85" i="3" s="1"/>
  <c r="BW86" i="3"/>
  <c r="BX86" i="3" s="1"/>
  <c r="BW87" i="3"/>
  <c r="BX87" i="3" s="1"/>
  <c r="BW88" i="3"/>
  <c r="BX88" i="3" s="1"/>
  <c r="BW89" i="3"/>
  <c r="BX89" i="3" s="1"/>
  <c r="BW90" i="3"/>
  <c r="BX90" i="3" s="1"/>
  <c r="BW91" i="3"/>
  <c r="BX91" i="3" s="1"/>
  <c r="BW92" i="3"/>
  <c r="BX92" i="3" s="1"/>
  <c r="BW93" i="3"/>
  <c r="BX93" i="3" s="1"/>
  <c r="BW94" i="3"/>
  <c r="BX94" i="3" s="1"/>
  <c r="BW95" i="3"/>
  <c r="BX95" i="3" s="1"/>
  <c r="BW96" i="3"/>
  <c r="BX96" i="3" s="1"/>
  <c r="BW97" i="3"/>
  <c r="BX97" i="3" s="1"/>
  <c r="BW98" i="3"/>
  <c r="BX98" i="3" s="1"/>
  <c r="BW99" i="3"/>
  <c r="BX99" i="3" s="1"/>
  <c r="BW100" i="3"/>
  <c r="BX100" i="3" s="1"/>
  <c r="BW101" i="3"/>
  <c r="BX101" i="3" s="1"/>
  <c r="BW102" i="3"/>
  <c r="BX102" i="3" s="1"/>
  <c r="BW103" i="3"/>
  <c r="BX103" i="3" s="1"/>
  <c r="BW104" i="3"/>
  <c r="BX104" i="3" s="1"/>
  <c r="BW105" i="3"/>
  <c r="BX105" i="3" s="1"/>
  <c r="BW106" i="3"/>
  <c r="BX106" i="3" s="1"/>
  <c r="BW107" i="3"/>
  <c r="BX107" i="3" s="1"/>
  <c r="BW108" i="3"/>
  <c r="BX108" i="3" s="1"/>
  <c r="BW109" i="3"/>
  <c r="BX109" i="3" s="1"/>
  <c r="BW110" i="3"/>
  <c r="BX110" i="3" s="1"/>
  <c r="BW111" i="3"/>
  <c r="BX111" i="3" s="1"/>
  <c r="BW112" i="3"/>
  <c r="BX112" i="3" s="1"/>
  <c r="BW113" i="3"/>
  <c r="BX113" i="3" s="1"/>
  <c r="BW114" i="3"/>
  <c r="BX114" i="3" s="1"/>
  <c r="BW115" i="3"/>
  <c r="BX115" i="3" s="1"/>
  <c r="BW116" i="3"/>
  <c r="BX116" i="3" s="1"/>
  <c r="BW117" i="3"/>
  <c r="BX117" i="3" s="1"/>
  <c r="BW118" i="3"/>
  <c r="BX118" i="3" s="1"/>
  <c r="BW119" i="3"/>
  <c r="BX119" i="3" s="1"/>
  <c r="BW120" i="3"/>
  <c r="BX120" i="3" s="1"/>
  <c r="BW121" i="3"/>
  <c r="BX121" i="3" s="1"/>
  <c r="BW122" i="3"/>
  <c r="BX122" i="3" s="1"/>
  <c r="BW123" i="3"/>
  <c r="BX123" i="3" s="1"/>
  <c r="BW124" i="3"/>
  <c r="BX124" i="3" s="1"/>
  <c r="BW126" i="3"/>
  <c r="BX126" i="3" s="1"/>
  <c r="BW127" i="3"/>
  <c r="BX127" i="3" s="1"/>
  <c r="BW128" i="3"/>
  <c r="BX128" i="3" s="1"/>
  <c r="BW129" i="3"/>
  <c r="BX129" i="3" s="1"/>
  <c r="BW130" i="3"/>
  <c r="BX130" i="3" s="1"/>
  <c r="BW131" i="3"/>
  <c r="BX131" i="3" s="1"/>
  <c r="BW135" i="3"/>
  <c r="BX135" i="3" s="1"/>
  <c r="BW136" i="3"/>
  <c r="BX136" i="3" s="1"/>
  <c r="BW137" i="3"/>
  <c r="BX137" i="3" s="1"/>
  <c r="BW138" i="3"/>
  <c r="BX138" i="3" s="1"/>
  <c r="BW139" i="3"/>
  <c r="BX139" i="3" s="1"/>
  <c r="BW140" i="3"/>
  <c r="BX140" i="3" s="1"/>
  <c r="BW141" i="3"/>
  <c r="BX141" i="3" s="1"/>
  <c r="BW142" i="3"/>
  <c r="BX142" i="3" s="1"/>
  <c r="BW143" i="3"/>
  <c r="BX143" i="3" s="1"/>
  <c r="BW144" i="3"/>
  <c r="BX144" i="3" s="1"/>
  <c r="BW145" i="3"/>
  <c r="BX145" i="3" s="1"/>
  <c r="BW146" i="3"/>
  <c r="BX146" i="3" s="1"/>
  <c r="BW147" i="3"/>
  <c r="BX147" i="3" s="1"/>
  <c r="BW148" i="3"/>
  <c r="BX148" i="3" s="1"/>
  <c r="BW149" i="3"/>
  <c r="BX149" i="3" s="1"/>
  <c r="BW150" i="3"/>
  <c r="BX150" i="3" s="1"/>
  <c r="BW151" i="3"/>
  <c r="BX151" i="3" s="1"/>
  <c r="BW152" i="3"/>
  <c r="BX152" i="3" s="1"/>
  <c r="BW153" i="3"/>
  <c r="BX153" i="3" s="1"/>
  <c r="BW154" i="3"/>
  <c r="BX154" i="3" s="1"/>
  <c r="BW155" i="3"/>
  <c r="BX155" i="3" s="1"/>
  <c r="BW156" i="3"/>
  <c r="BX156" i="3" s="1"/>
  <c r="BW157" i="3"/>
  <c r="BX157" i="3" s="1"/>
  <c r="BW158" i="3"/>
  <c r="BX158" i="3" s="1"/>
  <c r="BW159" i="3"/>
  <c r="BX159" i="3" s="1"/>
  <c r="BW160" i="3"/>
  <c r="BX160" i="3" s="1"/>
  <c r="BW161" i="3"/>
  <c r="BX161" i="3" s="1"/>
  <c r="BW162" i="3"/>
  <c r="BX162" i="3" s="1"/>
  <c r="BW163" i="3"/>
  <c r="BX163" i="3" s="1"/>
  <c r="BW164" i="3"/>
  <c r="BX164" i="3" s="1"/>
  <c r="BW165" i="3"/>
  <c r="BX165" i="3" s="1"/>
  <c r="BW166" i="3"/>
  <c r="BX166" i="3" s="1"/>
  <c r="BW167" i="3"/>
  <c r="BX167" i="3" s="1"/>
  <c r="BW168" i="3"/>
  <c r="BX168" i="3" s="1"/>
  <c r="BW169" i="3"/>
  <c r="BX169" i="3" s="1"/>
  <c r="BW170" i="3"/>
  <c r="BX170" i="3" s="1"/>
  <c r="BW171" i="3"/>
  <c r="BX171" i="3" s="1"/>
  <c r="BW172" i="3"/>
  <c r="BX172" i="3" s="1"/>
  <c r="BW173" i="3"/>
  <c r="BX173" i="3" s="1"/>
  <c r="BW174" i="3"/>
  <c r="BX174" i="3" s="1"/>
  <c r="BW175" i="3"/>
  <c r="BX175" i="3" s="1"/>
  <c r="BW176" i="3"/>
  <c r="BX176" i="3" s="1"/>
  <c r="BW177" i="3"/>
  <c r="BX177" i="3" s="1"/>
  <c r="BW178" i="3"/>
  <c r="BX178" i="3" s="1"/>
  <c r="BW179" i="3"/>
  <c r="BX179" i="3" s="1"/>
  <c r="BW180" i="3"/>
  <c r="BX180" i="3" s="1"/>
  <c r="BW181" i="3"/>
  <c r="BX181" i="3" s="1"/>
  <c r="BW182" i="3"/>
  <c r="BX182" i="3" s="1"/>
  <c r="BW183" i="3"/>
  <c r="BX183" i="3" s="1"/>
  <c r="BW184" i="3"/>
  <c r="BX184" i="3" s="1"/>
  <c r="BW185" i="3"/>
  <c r="BX185" i="3" s="1"/>
  <c r="BW186" i="3"/>
  <c r="BX186" i="3" s="1"/>
  <c r="BW187" i="3"/>
  <c r="BX187" i="3" s="1"/>
  <c r="BW188" i="3"/>
  <c r="BX188" i="3" s="1"/>
  <c r="BW189" i="3"/>
  <c r="BX189" i="3" s="1"/>
  <c r="BW190" i="3"/>
  <c r="BX190" i="3" s="1"/>
  <c r="BW191" i="3"/>
  <c r="BX191" i="3" s="1"/>
  <c r="BW192" i="3"/>
  <c r="BX192" i="3" s="1"/>
  <c r="BW193" i="3"/>
  <c r="BX193" i="3" s="1"/>
  <c r="BW194" i="3"/>
  <c r="BX194" i="3" s="1"/>
  <c r="BW195" i="3"/>
  <c r="BX195" i="3" s="1"/>
  <c r="BW196" i="3"/>
  <c r="BX196" i="3" s="1"/>
  <c r="BW197" i="3"/>
  <c r="BX197" i="3" s="1"/>
  <c r="BW198" i="3"/>
  <c r="BX198" i="3" s="1"/>
  <c r="BW199" i="3"/>
  <c r="BX199" i="3" s="1"/>
  <c r="BW200" i="3"/>
  <c r="BX200" i="3" s="1"/>
  <c r="BW201" i="3"/>
  <c r="BX201" i="3" s="1"/>
  <c r="BW202" i="3"/>
  <c r="BX202" i="3" s="1"/>
  <c r="BW203" i="3"/>
  <c r="BX203" i="3" s="1"/>
  <c r="BW204" i="3"/>
  <c r="BX204" i="3" s="1"/>
  <c r="BW205" i="3"/>
  <c r="BX205" i="3" s="1"/>
  <c r="BW206" i="3"/>
  <c r="BX206" i="3" s="1"/>
  <c r="BW207" i="3"/>
  <c r="BX207" i="3" s="1"/>
  <c r="BW208" i="3"/>
  <c r="BX208" i="3" s="1"/>
  <c r="BW209" i="3"/>
  <c r="BX209" i="3" s="1"/>
  <c r="BW210" i="3"/>
  <c r="BX210" i="3" s="1"/>
  <c r="BW211" i="3"/>
  <c r="BX211" i="3" s="1"/>
  <c r="BW212" i="3"/>
  <c r="BX212" i="3" s="1"/>
  <c r="BW213" i="3"/>
  <c r="BX213" i="3" s="1"/>
  <c r="BW214" i="3"/>
  <c r="BX214" i="3" s="1"/>
  <c r="BW215" i="3"/>
  <c r="BX215" i="3" s="1"/>
  <c r="BW216" i="3"/>
  <c r="BX216" i="3" s="1"/>
  <c r="BW217" i="3"/>
  <c r="BX217" i="3" s="1"/>
  <c r="BW218" i="3"/>
  <c r="BX218" i="3" s="1"/>
  <c r="BW219" i="3"/>
  <c r="BX219" i="3" s="1"/>
  <c r="BW220" i="3"/>
  <c r="BX220" i="3" s="1"/>
  <c r="BW221" i="3"/>
  <c r="BX221" i="3" s="1"/>
  <c r="BW222" i="3"/>
  <c r="BX222" i="3" s="1"/>
  <c r="BW223" i="3"/>
  <c r="BX223" i="3" s="1"/>
  <c r="BW224" i="3"/>
  <c r="BX224" i="3" s="1"/>
  <c r="BW225" i="3"/>
  <c r="BX225" i="3" s="1"/>
  <c r="BW226" i="3"/>
  <c r="BX226" i="3" s="1"/>
  <c r="BW227" i="3"/>
  <c r="BX227" i="3" s="1"/>
  <c r="BW228" i="3"/>
  <c r="BX228" i="3" s="1"/>
  <c r="BW229" i="3"/>
  <c r="BX229" i="3" s="1"/>
  <c r="BW230" i="3"/>
  <c r="BX230" i="3" s="1"/>
  <c r="BW231" i="3"/>
  <c r="BX231" i="3" s="1"/>
  <c r="BW232" i="3"/>
  <c r="BX232" i="3" s="1"/>
  <c r="BW233" i="3"/>
  <c r="BX233" i="3" s="1"/>
  <c r="BW234" i="3"/>
  <c r="BX234" i="3" s="1"/>
  <c r="BW235" i="3"/>
  <c r="BX235" i="3" s="1"/>
  <c r="BW236" i="3"/>
  <c r="BX236" i="3" s="1"/>
  <c r="BW237" i="3"/>
  <c r="BX237" i="3" s="1"/>
  <c r="BW238" i="3"/>
  <c r="BX238" i="3" s="1"/>
  <c r="BW239" i="3"/>
  <c r="BX239" i="3" s="1"/>
  <c r="BW240" i="3"/>
  <c r="BX240" i="3" s="1"/>
  <c r="BW241" i="3"/>
  <c r="BX241" i="3" s="1"/>
  <c r="BW242" i="3"/>
  <c r="BX242" i="3" s="1"/>
  <c r="BW243" i="3"/>
  <c r="BX243" i="3" s="1"/>
  <c r="BW244" i="3"/>
  <c r="BX244" i="3" s="1"/>
  <c r="BW245" i="3"/>
  <c r="BX245" i="3" s="1"/>
  <c r="BW246" i="3"/>
  <c r="BX246" i="3" s="1"/>
  <c r="BW247" i="3"/>
  <c r="BX247" i="3" s="1"/>
  <c r="BW248" i="3"/>
  <c r="BX248" i="3" s="1"/>
  <c r="BW249" i="3"/>
  <c r="BX249" i="3" s="1"/>
  <c r="BW250" i="3"/>
  <c r="BX250" i="3" s="1"/>
  <c r="BW251" i="3"/>
  <c r="BX251" i="3" s="1"/>
  <c r="BW252" i="3"/>
  <c r="BX252" i="3" s="1"/>
  <c r="BW253" i="3"/>
  <c r="BX253" i="3" s="1"/>
  <c r="BW254" i="3"/>
  <c r="BX254" i="3" s="1"/>
  <c r="BW255" i="3"/>
  <c r="BX255" i="3" s="1"/>
  <c r="BW256" i="3"/>
  <c r="BX256" i="3" s="1"/>
  <c r="BW257" i="3"/>
  <c r="BX257" i="3" s="1"/>
  <c r="BW258" i="3"/>
  <c r="BX258" i="3" s="1"/>
  <c r="BW259" i="3"/>
  <c r="BX259" i="3" s="1"/>
  <c r="BW260" i="3"/>
  <c r="BX260" i="3" s="1"/>
  <c r="BW261" i="3"/>
  <c r="BX261" i="3" s="1"/>
  <c r="BW262" i="3"/>
  <c r="BX262" i="3" s="1"/>
  <c r="BW263" i="3"/>
  <c r="BX263" i="3" s="1"/>
  <c r="BW264" i="3"/>
  <c r="BX264" i="3" s="1"/>
  <c r="BW265" i="3"/>
  <c r="BX265" i="3" s="1"/>
  <c r="BW266" i="3"/>
  <c r="BX266" i="3" s="1"/>
  <c r="BW267" i="3"/>
  <c r="BX267" i="3" s="1"/>
  <c r="BW268" i="3"/>
  <c r="BX268" i="3" s="1"/>
  <c r="BW269" i="3"/>
  <c r="BX269" i="3" s="1"/>
  <c r="BW270" i="3"/>
  <c r="BX270" i="3" s="1"/>
  <c r="BW271" i="3"/>
  <c r="BX271" i="3" s="1"/>
  <c r="BW272" i="3"/>
  <c r="BX272" i="3" s="1"/>
  <c r="BW273" i="3"/>
  <c r="BX273" i="3" s="1"/>
  <c r="BW274" i="3"/>
  <c r="BX274" i="3" s="1"/>
  <c r="BW275" i="3"/>
  <c r="BX275" i="3" s="1"/>
  <c r="BW276" i="3"/>
  <c r="BX276" i="3" s="1"/>
  <c r="BW277" i="3"/>
  <c r="BX277" i="3" s="1"/>
  <c r="BW278" i="3"/>
  <c r="BX278" i="3" s="1"/>
  <c r="BW279" i="3"/>
  <c r="BX279" i="3" s="1"/>
  <c r="BW280" i="3"/>
  <c r="BX280" i="3" s="1"/>
  <c r="BW281" i="3"/>
  <c r="BX281" i="3" s="1"/>
  <c r="BW282" i="3"/>
  <c r="BX282" i="3" s="1"/>
  <c r="BW283" i="3"/>
  <c r="BX283" i="3" s="1"/>
  <c r="BW284" i="3"/>
  <c r="BX284" i="3" s="1"/>
  <c r="BW285" i="3"/>
  <c r="BX285" i="3" s="1"/>
  <c r="BW286" i="3"/>
  <c r="BX286" i="3" s="1"/>
  <c r="BW287" i="3"/>
  <c r="BX287" i="3" s="1"/>
  <c r="BW288" i="3"/>
  <c r="BX288" i="3" s="1"/>
  <c r="BW289" i="3"/>
  <c r="BX289" i="3" s="1"/>
  <c r="BW290" i="3"/>
  <c r="BX290" i="3" s="1"/>
  <c r="BW291" i="3"/>
  <c r="BX291" i="3" s="1"/>
  <c r="BW292" i="3"/>
  <c r="BX292" i="3" s="1"/>
  <c r="BW293" i="3"/>
  <c r="BX293" i="3" s="1"/>
  <c r="BW294" i="3"/>
  <c r="BX294" i="3" s="1"/>
  <c r="BW295" i="3"/>
  <c r="BX295" i="3" s="1"/>
  <c r="BW296" i="3"/>
  <c r="BX296" i="3" s="1"/>
  <c r="BW297" i="3"/>
  <c r="BX297" i="3" s="1"/>
  <c r="BW298" i="3"/>
  <c r="BX298" i="3" s="1"/>
  <c r="BW299" i="3"/>
  <c r="BX299" i="3" s="1"/>
  <c r="BW300" i="3"/>
  <c r="BX300" i="3" s="1"/>
  <c r="BW301" i="3"/>
  <c r="BX301" i="3" s="1"/>
  <c r="BW302" i="3"/>
  <c r="BX302" i="3" s="1"/>
  <c r="BW303" i="3"/>
  <c r="BX303" i="3" s="1"/>
  <c r="BW304" i="3"/>
  <c r="BX304" i="3" s="1"/>
  <c r="BW305" i="3"/>
  <c r="BX305" i="3" s="1"/>
  <c r="BW306" i="3"/>
  <c r="BX306" i="3" s="1"/>
  <c r="BW307" i="3"/>
  <c r="BX307" i="3" s="1"/>
  <c r="BW308" i="3"/>
  <c r="BX308" i="3" s="1"/>
  <c r="BW309" i="3"/>
  <c r="BX309" i="3" s="1"/>
  <c r="BW310" i="3"/>
  <c r="BX310" i="3" s="1"/>
  <c r="BW311" i="3"/>
  <c r="BX311" i="3" s="1"/>
  <c r="BW312" i="3"/>
  <c r="BX312" i="3" s="1"/>
  <c r="BW313" i="3"/>
  <c r="BX313" i="3" s="1"/>
  <c r="BW314" i="3"/>
  <c r="BX314" i="3" s="1"/>
  <c r="BW315" i="3"/>
  <c r="BX315" i="3" s="1"/>
  <c r="BW316" i="3"/>
  <c r="BX316" i="3" s="1"/>
  <c r="BW317" i="3"/>
  <c r="BX317" i="3" s="1"/>
  <c r="BW318" i="3"/>
  <c r="BX318" i="3" s="1"/>
  <c r="BW319" i="3"/>
  <c r="BX319" i="3" s="1"/>
  <c r="BW320" i="3"/>
  <c r="BX320" i="3" s="1"/>
  <c r="BW321" i="3"/>
  <c r="BX321" i="3" s="1"/>
  <c r="BW322" i="3"/>
  <c r="BX322" i="3" s="1"/>
  <c r="BW323" i="3"/>
  <c r="BX323" i="3" s="1"/>
  <c r="BW324" i="3"/>
  <c r="BX324" i="3" s="1"/>
  <c r="BW325" i="3"/>
  <c r="BX325" i="3" s="1"/>
  <c r="BW326" i="3"/>
  <c r="BX326" i="3" s="1"/>
  <c r="BW327" i="3"/>
  <c r="BX327" i="3" s="1"/>
  <c r="BW328" i="3"/>
  <c r="BX328" i="3" s="1"/>
  <c r="BW329" i="3"/>
  <c r="BX329" i="3" s="1"/>
  <c r="BW330" i="3"/>
  <c r="BX330" i="3" s="1"/>
  <c r="BW331" i="3"/>
  <c r="BX331" i="3" s="1"/>
  <c r="BW332" i="3"/>
  <c r="BX332" i="3" s="1"/>
  <c r="BW333" i="3"/>
  <c r="BX333" i="3" s="1"/>
  <c r="BW336" i="3"/>
  <c r="BX336" i="3" s="1"/>
  <c r="BW337" i="3"/>
  <c r="BX337" i="3" s="1"/>
  <c r="BW338" i="3"/>
  <c r="BX338" i="3" s="1"/>
  <c r="BW339" i="3"/>
  <c r="BX339" i="3" s="1"/>
  <c r="BW340" i="3"/>
  <c r="BX340" i="3" s="1"/>
  <c r="BW341" i="3"/>
  <c r="BX341" i="3" s="1"/>
  <c r="BW342" i="3"/>
  <c r="BX342" i="3" s="1"/>
  <c r="BW343" i="3"/>
  <c r="BX343" i="3" s="1"/>
  <c r="BW344" i="3"/>
  <c r="BX344" i="3" s="1"/>
  <c r="BW345" i="3"/>
  <c r="BX345" i="3" s="1"/>
  <c r="BW346" i="3"/>
  <c r="BX346" i="3" s="1"/>
  <c r="BW347" i="3"/>
  <c r="BX347" i="3" s="1"/>
  <c r="BW348" i="3"/>
  <c r="BX348" i="3" s="1"/>
  <c r="BW349" i="3"/>
  <c r="BX349" i="3" s="1"/>
  <c r="BW350" i="3"/>
  <c r="BX350" i="3" s="1"/>
  <c r="BW351" i="3"/>
  <c r="BX351" i="3" s="1"/>
  <c r="BW352" i="3"/>
  <c r="BX352" i="3" s="1"/>
  <c r="BW353" i="3"/>
  <c r="BX353" i="3" s="1"/>
  <c r="BW354" i="3"/>
  <c r="BX354" i="3" s="1"/>
  <c r="BW355" i="3"/>
  <c r="BX355" i="3" s="1"/>
  <c r="BW356" i="3"/>
  <c r="BX356" i="3" s="1"/>
  <c r="BW357" i="3"/>
  <c r="BX357" i="3" s="1"/>
  <c r="BW358" i="3"/>
  <c r="BX358" i="3" s="1"/>
  <c r="BW359" i="3"/>
  <c r="BX359" i="3" s="1"/>
  <c r="BW360" i="3"/>
  <c r="BX360" i="3" s="1"/>
  <c r="BW361" i="3"/>
  <c r="BX361" i="3" s="1"/>
  <c r="BW362" i="3"/>
  <c r="BX362" i="3" s="1"/>
  <c r="BW363" i="3"/>
  <c r="BX363" i="3" s="1"/>
  <c r="BW364" i="3"/>
  <c r="BX364" i="3" s="1"/>
  <c r="BW365" i="3"/>
  <c r="BX365" i="3" s="1"/>
  <c r="BW366" i="3"/>
  <c r="BX366" i="3" s="1"/>
  <c r="BW367" i="3"/>
  <c r="BX367" i="3" s="1"/>
  <c r="BW368" i="3"/>
  <c r="BX368" i="3" s="1"/>
  <c r="BW369" i="3"/>
  <c r="BX369" i="3" s="1"/>
  <c r="BW370" i="3"/>
  <c r="BX370" i="3" s="1"/>
  <c r="BW371" i="3"/>
  <c r="BX371" i="3" s="1"/>
  <c r="BW372" i="3"/>
  <c r="BX372" i="3" s="1"/>
  <c r="BW373" i="3"/>
  <c r="BX373" i="3" s="1"/>
  <c r="BW374" i="3"/>
  <c r="BX374" i="3" s="1"/>
  <c r="BW375" i="3"/>
  <c r="BX375" i="3" s="1"/>
  <c r="BW376" i="3"/>
  <c r="BX376" i="3" s="1"/>
  <c r="BW377" i="3"/>
  <c r="BX377" i="3" s="1"/>
  <c r="BW378" i="3"/>
  <c r="BX378" i="3" s="1"/>
  <c r="BW379" i="3"/>
  <c r="BX379" i="3" s="1"/>
  <c r="BW380" i="3"/>
  <c r="BX380" i="3" s="1"/>
  <c r="BW381" i="3"/>
  <c r="BX381" i="3" s="1"/>
  <c r="BW382" i="3"/>
  <c r="BX382" i="3" s="1"/>
  <c r="BW383" i="3"/>
  <c r="BX383" i="3" s="1"/>
  <c r="BW384" i="3"/>
  <c r="BX384" i="3" s="1"/>
  <c r="BW385" i="3"/>
  <c r="BX385" i="3" s="1"/>
  <c r="BW386" i="3"/>
  <c r="BX386" i="3" s="1"/>
  <c r="BW387" i="3"/>
  <c r="BX387" i="3" s="1"/>
  <c r="BW388" i="3"/>
  <c r="BX388" i="3" s="1"/>
  <c r="BW389" i="3"/>
  <c r="BX389" i="3" s="1"/>
  <c r="BW390" i="3"/>
  <c r="BX390" i="3" s="1"/>
  <c r="BW391" i="3"/>
  <c r="BX391" i="3" s="1"/>
  <c r="BW392" i="3"/>
  <c r="BX392" i="3" s="1"/>
  <c r="BW393" i="3"/>
  <c r="BX393" i="3" s="1"/>
  <c r="BW394" i="3"/>
  <c r="BX394" i="3" s="1"/>
  <c r="BW395" i="3"/>
  <c r="BX395" i="3" s="1"/>
  <c r="BW396" i="3"/>
  <c r="BX396" i="3" s="1"/>
  <c r="BW397" i="3"/>
  <c r="BX397" i="3" s="1"/>
  <c r="BW398" i="3"/>
  <c r="BX398" i="3" s="1"/>
  <c r="BW399" i="3"/>
  <c r="BX399" i="3" s="1"/>
  <c r="BW400" i="3"/>
  <c r="BX400" i="3" s="1"/>
  <c r="BW401" i="3"/>
  <c r="BX401" i="3" s="1"/>
  <c r="BW402" i="3"/>
  <c r="BX402" i="3" s="1"/>
  <c r="BW403" i="3"/>
  <c r="BX403" i="3" s="1"/>
  <c r="BW404" i="3"/>
  <c r="BX404" i="3" s="1"/>
  <c r="BW405" i="3"/>
  <c r="BX405" i="3" s="1"/>
  <c r="BW406" i="3"/>
  <c r="BX406" i="3" s="1"/>
  <c r="BW407" i="3"/>
  <c r="BX407" i="3" s="1"/>
  <c r="BW408" i="3"/>
  <c r="BX408" i="3" s="1"/>
  <c r="BW409" i="3"/>
  <c r="BX409" i="3" s="1"/>
  <c r="BW411" i="3"/>
  <c r="BX411" i="3" s="1"/>
  <c r="BW412" i="3"/>
  <c r="BX412" i="3" s="1"/>
  <c r="BW413" i="3"/>
  <c r="BX413" i="3" s="1"/>
  <c r="BW414" i="3"/>
  <c r="BX414" i="3" s="1"/>
  <c r="BW415" i="3"/>
  <c r="BX415" i="3" s="1"/>
  <c r="BW416" i="3"/>
  <c r="BX416" i="3" s="1"/>
  <c r="BW417" i="3"/>
  <c r="BX417" i="3" s="1"/>
  <c r="BW418" i="3"/>
  <c r="BX418" i="3" s="1"/>
  <c r="BW419" i="3"/>
  <c r="BX419" i="3" s="1"/>
  <c r="BW420" i="3"/>
  <c r="BX420" i="3" s="1"/>
  <c r="BW421" i="3"/>
  <c r="BX421" i="3" s="1"/>
  <c r="BW422" i="3"/>
  <c r="BX422" i="3" s="1"/>
  <c r="BW423" i="3"/>
  <c r="BX423" i="3" s="1"/>
  <c r="BW425" i="3"/>
  <c r="BX425" i="3" s="1"/>
  <c r="BW10" i="3"/>
  <c r="BX10" i="3" s="1"/>
  <c r="AB113" i="3" l="1"/>
  <c r="AM113" i="3" s="1"/>
  <c r="AN113" i="3" l="1"/>
  <c r="AB196" i="3"/>
  <c r="AM196" i="3" s="1"/>
  <c r="AN196" i="3" s="1"/>
  <c r="BR11" i="3" l="1"/>
  <c r="BS11" i="3" s="1"/>
  <c r="BR12" i="3"/>
  <c r="BS12" i="3" s="1"/>
  <c r="BR13" i="3"/>
  <c r="BS13" i="3" s="1"/>
  <c r="BR14" i="3"/>
  <c r="BS14" i="3" s="1"/>
  <c r="BR15" i="3"/>
  <c r="BS15" i="3" s="1"/>
  <c r="BR16" i="3"/>
  <c r="BS16" i="3" s="1"/>
  <c r="BR17" i="3"/>
  <c r="BS17" i="3" s="1"/>
  <c r="BR18" i="3"/>
  <c r="BS18" i="3" s="1"/>
  <c r="BR19" i="3"/>
  <c r="BS19" i="3" s="1"/>
  <c r="BR20" i="3"/>
  <c r="BS20" i="3" s="1"/>
  <c r="BR21" i="3"/>
  <c r="BS21" i="3" s="1"/>
  <c r="BR22" i="3"/>
  <c r="BS22" i="3" s="1"/>
  <c r="BR23" i="3"/>
  <c r="BS23" i="3" s="1"/>
  <c r="BR24" i="3"/>
  <c r="BS24" i="3" s="1"/>
  <c r="BR25" i="3"/>
  <c r="BS25" i="3" s="1"/>
  <c r="BR26" i="3"/>
  <c r="BS26" i="3" s="1"/>
  <c r="BR27" i="3"/>
  <c r="BS27" i="3" s="1"/>
  <c r="BR28" i="3"/>
  <c r="BS28" i="3" s="1"/>
  <c r="BR29" i="3"/>
  <c r="BS29" i="3" s="1"/>
  <c r="BR30" i="3"/>
  <c r="BS30" i="3" s="1"/>
  <c r="BR31" i="3"/>
  <c r="BS31" i="3" s="1"/>
  <c r="BR32" i="3"/>
  <c r="BS32" i="3" s="1"/>
  <c r="BR33" i="3"/>
  <c r="BS33" i="3" s="1"/>
  <c r="BR34" i="3"/>
  <c r="BS34" i="3" s="1"/>
  <c r="BR35" i="3"/>
  <c r="BS35" i="3" s="1"/>
  <c r="BR36" i="3"/>
  <c r="BS36" i="3" s="1"/>
  <c r="BR37" i="3"/>
  <c r="BS37" i="3" s="1"/>
  <c r="BR38" i="3"/>
  <c r="BS38" i="3" s="1"/>
  <c r="BR39" i="3"/>
  <c r="BS39" i="3" s="1"/>
  <c r="BR40" i="3"/>
  <c r="BS40" i="3" s="1"/>
  <c r="BR41" i="3"/>
  <c r="BS41" i="3" s="1"/>
  <c r="BR42" i="3"/>
  <c r="BS42" i="3" s="1"/>
  <c r="BR43" i="3"/>
  <c r="BS43" i="3" s="1"/>
  <c r="BR44" i="3"/>
  <c r="BS44" i="3" s="1"/>
  <c r="BR45" i="3"/>
  <c r="BS45" i="3" s="1"/>
  <c r="BR46" i="3"/>
  <c r="BS46" i="3" s="1"/>
  <c r="BR47" i="3"/>
  <c r="BS47" i="3" s="1"/>
  <c r="BR48" i="3"/>
  <c r="BS48" i="3" s="1"/>
  <c r="BR49" i="3"/>
  <c r="BS49" i="3" s="1"/>
  <c r="BR50" i="3"/>
  <c r="BS50" i="3" s="1"/>
  <c r="BR51" i="3"/>
  <c r="BS51" i="3" s="1"/>
  <c r="BR52" i="3"/>
  <c r="BS52" i="3" s="1"/>
  <c r="BR53" i="3"/>
  <c r="BS53" i="3" s="1"/>
  <c r="BR54" i="3"/>
  <c r="BS54" i="3" s="1"/>
  <c r="BR55" i="3"/>
  <c r="BS55" i="3" s="1"/>
  <c r="BR56" i="3"/>
  <c r="BS56" i="3" s="1"/>
  <c r="BR57" i="3"/>
  <c r="BS57" i="3" s="1"/>
  <c r="BR58" i="3"/>
  <c r="BS58" i="3" s="1"/>
  <c r="BR59" i="3"/>
  <c r="BS59" i="3" s="1"/>
  <c r="BR60" i="3"/>
  <c r="BS60" i="3" s="1"/>
  <c r="BR61" i="3"/>
  <c r="BS61" i="3" s="1"/>
  <c r="BR62" i="3"/>
  <c r="BS62" i="3" s="1"/>
  <c r="BR63" i="3"/>
  <c r="BS63" i="3" s="1"/>
  <c r="BR64" i="3"/>
  <c r="BS64" i="3" s="1"/>
  <c r="BR65" i="3"/>
  <c r="BS65" i="3" s="1"/>
  <c r="BR66" i="3"/>
  <c r="BS66" i="3" s="1"/>
  <c r="BR67" i="3"/>
  <c r="BS67" i="3" s="1"/>
  <c r="BR68" i="3"/>
  <c r="BS68" i="3" s="1"/>
  <c r="BR69" i="3"/>
  <c r="BS69" i="3" s="1"/>
  <c r="BR70" i="3"/>
  <c r="BS70" i="3" s="1"/>
  <c r="BR71" i="3"/>
  <c r="BS71" i="3" s="1"/>
  <c r="BR72" i="3"/>
  <c r="BS72" i="3" s="1"/>
  <c r="BR73" i="3"/>
  <c r="BS73" i="3" s="1"/>
  <c r="BR74" i="3"/>
  <c r="BS74" i="3" s="1"/>
  <c r="BR75" i="3"/>
  <c r="BS75" i="3" s="1"/>
  <c r="BR76" i="3"/>
  <c r="BS76" i="3" s="1"/>
  <c r="BR77" i="3"/>
  <c r="BS77" i="3" s="1"/>
  <c r="BR78" i="3"/>
  <c r="BS78" i="3" s="1"/>
  <c r="BR79" i="3"/>
  <c r="BS79" i="3" s="1"/>
  <c r="BR80" i="3"/>
  <c r="BS80" i="3" s="1"/>
  <c r="BR81" i="3"/>
  <c r="BS81" i="3" s="1"/>
  <c r="BR82" i="3"/>
  <c r="BS82" i="3" s="1"/>
  <c r="BR83" i="3"/>
  <c r="BS83" i="3" s="1"/>
  <c r="BR84" i="3"/>
  <c r="BS84" i="3" s="1"/>
  <c r="BR85" i="3"/>
  <c r="BS85" i="3" s="1"/>
  <c r="BR86" i="3"/>
  <c r="BS86" i="3" s="1"/>
  <c r="BR87" i="3"/>
  <c r="BS87" i="3" s="1"/>
  <c r="BR88" i="3"/>
  <c r="BS88" i="3" s="1"/>
  <c r="BR89" i="3"/>
  <c r="BS89" i="3" s="1"/>
  <c r="BR90" i="3"/>
  <c r="BS90" i="3" s="1"/>
  <c r="BR91" i="3"/>
  <c r="BS91" i="3" s="1"/>
  <c r="BR92" i="3"/>
  <c r="BS92" i="3" s="1"/>
  <c r="BR93" i="3"/>
  <c r="BS93" i="3" s="1"/>
  <c r="BR94" i="3"/>
  <c r="BS94" i="3" s="1"/>
  <c r="BR95" i="3"/>
  <c r="BS95" i="3" s="1"/>
  <c r="BR96" i="3"/>
  <c r="BS96" i="3" s="1"/>
  <c r="BR97" i="3"/>
  <c r="BS97" i="3" s="1"/>
  <c r="BR98" i="3"/>
  <c r="BS98" i="3" s="1"/>
  <c r="BR99" i="3"/>
  <c r="BS99" i="3" s="1"/>
  <c r="BR100" i="3"/>
  <c r="BS100" i="3" s="1"/>
  <c r="BR101" i="3"/>
  <c r="BS101" i="3" s="1"/>
  <c r="BR102" i="3"/>
  <c r="BS102" i="3" s="1"/>
  <c r="BR103" i="3"/>
  <c r="BS103" i="3" s="1"/>
  <c r="BR104" i="3"/>
  <c r="BS104" i="3" s="1"/>
  <c r="BR105" i="3"/>
  <c r="BS105" i="3" s="1"/>
  <c r="BR106" i="3"/>
  <c r="BS106" i="3" s="1"/>
  <c r="BR107" i="3"/>
  <c r="BS107" i="3" s="1"/>
  <c r="BR108" i="3"/>
  <c r="BS108" i="3" s="1"/>
  <c r="BR109" i="3"/>
  <c r="BS109" i="3" s="1"/>
  <c r="BR110" i="3"/>
  <c r="BS110" i="3" s="1"/>
  <c r="BR111" i="3"/>
  <c r="BS111" i="3" s="1"/>
  <c r="BR112" i="3"/>
  <c r="BS112" i="3" s="1"/>
  <c r="BR114" i="3"/>
  <c r="BS114" i="3" s="1"/>
  <c r="BR115" i="3"/>
  <c r="BS115" i="3" s="1"/>
  <c r="BR116" i="3"/>
  <c r="BS116" i="3" s="1"/>
  <c r="BR117" i="3"/>
  <c r="BS117" i="3" s="1"/>
  <c r="BR118" i="3"/>
  <c r="BS118" i="3" s="1"/>
  <c r="BR119" i="3"/>
  <c r="BS119" i="3" s="1"/>
  <c r="BR120" i="3"/>
  <c r="BS120" i="3" s="1"/>
  <c r="BR121" i="3"/>
  <c r="BS121" i="3" s="1"/>
  <c r="BR122" i="3"/>
  <c r="BS122" i="3" s="1"/>
  <c r="BR123" i="3"/>
  <c r="BS123" i="3" s="1"/>
  <c r="BR124" i="3"/>
  <c r="BS124" i="3" s="1"/>
  <c r="BR126" i="3"/>
  <c r="BS126" i="3" s="1"/>
  <c r="BR127" i="3"/>
  <c r="BS127" i="3" s="1"/>
  <c r="BR128" i="3"/>
  <c r="BS128" i="3" s="1"/>
  <c r="BR129" i="3"/>
  <c r="BS129" i="3" s="1"/>
  <c r="BR130" i="3"/>
  <c r="BS130" i="3" s="1"/>
  <c r="BR131" i="3"/>
  <c r="BS131" i="3" s="1"/>
  <c r="BR135" i="3"/>
  <c r="BS135" i="3" s="1"/>
  <c r="BR136" i="3"/>
  <c r="BS136" i="3" s="1"/>
  <c r="BR137" i="3"/>
  <c r="BS137" i="3" s="1"/>
  <c r="BR138" i="3"/>
  <c r="BS138" i="3" s="1"/>
  <c r="BR139" i="3"/>
  <c r="BS139" i="3" s="1"/>
  <c r="BR140" i="3"/>
  <c r="BS140" i="3" s="1"/>
  <c r="BR141" i="3"/>
  <c r="BS141" i="3" s="1"/>
  <c r="BR142" i="3"/>
  <c r="BS142" i="3" s="1"/>
  <c r="BR143" i="3"/>
  <c r="BS143" i="3" s="1"/>
  <c r="BR144" i="3"/>
  <c r="BS144" i="3" s="1"/>
  <c r="BR145" i="3"/>
  <c r="BS145" i="3" s="1"/>
  <c r="BR146" i="3"/>
  <c r="BS146" i="3" s="1"/>
  <c r="BR147" i="3"/>
  <c r="BS147" i="3" s="1"/>
  <c r="BR148" i="3"/>
  <c r="BS148" i="3" s="1"/>
  <c r="BR149" i="3"/>
  <c r="BS149" i="3" s="1"/>
  <c r="BR150" i="3"/>
  <c r="BS150" i="3" s="1"/>
  <c r="BR151" i="3"/>
  <c r="BS151" i="3" s="1"/>
  <c r="BR152" i="3"/>
  <c r="BS152" i="3" s="1"/>
  <c r="BR153" i="3"/>
  <c r="BS153" i="3" s="1"/>
  <c r="BR154" i="3"/>
  <c r="BS154" i="3" s="1"/>
  <c r="BR155" i="3"/>
  <c r="BS155" i="3" s="1"/>
  <c r="BR156" i="3"/>
  <c r="BS156" i="3" s="1"/>
  <c r="BR157" i="3"/>
  <c r="BS157" i="3" s="1"/>
  <c r="BR158" i="3"/>
  <c r="BS158" i="3" s="1"/>
  <c r="BR159" i="3"/>
  <c r="BS159" i="3" s="1"/>
  <c r="BR160" i="3"/>
  <c r="BS160" i="3" s="1"/>
  <c r="BR161" i="3"/>
  <c r="BS161" i="3" s="1"/>
  <c r="BR162" i="3"/>
  <c r="BS162" i="3" s="1"/>
  <c r="BR163" i="3"/>
  <c r="BS163" i="3" s="1"/>
  <c r="BR164" i="3"/>
  <c r="BS164" i="3" s="1"/>
  <c r="BR165" i="3"/>
  <c r="BS165" i="3" s="1"/>
  <c r="BR166" i="3"/>
  <c r="BS166" i="3" s="1"/>
  <c r="BR167" i="3"/>
  <c r="BS167" i="3" s="1"/>
  <c r="BR168" i="3"/>
  <c r="BS168" i="3" s="1"/>
  <c r="BR169" i="3"/>
  <c r="BS169" i="3" s="1"/>
  <c r="BR170" i="3"/>
  <c r="BS170" i="3" s="1"/>
  <c r="BR171" i="3"/>
  <c r="BS171" i="3" s="1"/>
  <c r="BR172" i="3"/>
  <c r="BS172" i="3" s="1"/>
  <c r="BR173" i="3"/>
  <c r="BS173" i="3" s="1"/>
  <c r="BR174" i="3"/>
  <c r="BS174" i="3" s="1"/>
  <c r="BR175" i="3"/>
  <c r="BS175" i="3" s="1"/>
  <c r="BR176" i="3"/>
  <c r="BS176" i="3" s="1"/>
  <c r="BR177" i="3"/>
  <c r="BS177" i="3" s="1"/>
  <c r="BR178" i="3"/>
  <c r="BS178" i="3" s="1"/>
  <c r="BR179" i="3"/>
  <c r="BS179" i="3" s="1"/>
  <c r="BR180" i="3"/>
  <c r="BS180" i="3" s="1"/>
  <c r="BR181" i="3"/>
  <c r="BS181" i="3" s="1"/>
  <c r="BR182" i="3"/>
  <c r="BS182" i="3" s="1"/>
  <c r="BR183" i="3"/>
  <c r="BS183" i="3" s="1"/>
  <c r="BR184" i="3"/>
  <c r="BS184" i="3" s="1"/>
  <c r="BR185" i="3"/>
  <c r="BS185" i="3" s="1"/>
  <c r="BR186" i="3"/>
  <c r="BS186" i="3" s="1"/>
  <c r="BR187" i="3"/>
  <c r="BS187" i="3" s="1"/>
  <c r="BR188" i="3"/>
  <c r="BS188" i="3" s="1"/>
  <c r="BR189" i="3"/>
  <c r="BS189" i="3" s="1"/>
  <c r="BR190" i="3"/>
  <c r="BS190" i="3" s="1"/>
  <c r="BR191" i="3"/>
  <c r="BS191" i="3" s="1"/>
  <c r="BR192" i="3"/>
  <c r="BS192" i="3" s="1"/>
  <c r="BR193" i="3"/>
  <c r="BS193" i="3" s="1"/>
  <c r="BR194" i="3"/>
  <c r="BS194" i="3" s="1"/>
  <c r="BR195" i="3"/>
  <c r="BS195" i="3" s="1"/>
  <c r="BR196" i="3"/>
  <c r="BS196" i="3" s="1"/>
  <c r="BR197" i="3"/>
  <c r="BS197" i="3" s="1"/>
  <c r="BR198" i="3"/>
  <c r="BS198" i="3" s="1"/>
  <c r="BR199" i="3"/>
  <c r="BS199" i="3" s="1"/>
  <c r="BR200" i="3"/>
  <c r="BS200" i="3" s="1"/>
  <c r="BR201" i="3"/>
  <c r="BS201" i="3" s="1"/>
  <c r="BR202" i="3"/>
  <c r="BS202" i="3" s="1"/>
  <c r="BR203" i="3"/>
  <c r="BS203" i="3" s="1"/>
  <c r="BR204" i="3"/>
  <c r="BS204" i="3" s="1"/>
  <c r="BR205" i="3"/>
  <c r="BS205" i="3" s="1"/>
  <c r="BR206" i="3"/>
  <c r="BS206" i="3" s="1"/>
  <c r="BR207" i="3"/>
  <c r="BS207" i="3" s="1"/>
  <c r="BR208" i="3"/>
  <c r="BS208" i="3" s="1"/>
  <c r="BR209" i="3"/>
  <c r="BS209" i="3" s="1"/>
  <c r="BR210" i="3"/>
  <c r="BS210" i="3" s="1"/>
  <c r="BR211" i="3"/>
  <c r="BS211" i="3" s="1"/>
  <c r="BR212" i="3"/>
  <c r="BS212" i="3" s="1"/>
  <c r="BR213" i="3"/>
  <c r="BS213" i="3" s="1"/>
  <c r="BR214" i="3"/>
  <c r="BS214" i="3" s="1"/>
  <c r="BR215" i="3"/>
  <c r="BS215" i="3" s="1"/>
  <c r="BR216" i="3"/>
  <c r="BS216" i="3" s="1"/>
  <c r="BR217" i="3"/>
  <c r="BS217" i="3" s="1"/>
  <c r="BR218" i="3"/>
  <c r="BS218" i="3" s="1"/>
  <c r="BR219" i="3"/>
  <c r="BS219" i="3" s="1"/>
  <c r="BR220" i="3"/>
  <c r="BS220" i="3" s="1"/>
  <c r="BR221" i="3"/>
  <c r="BS221" i="3" s="1"/>
  <c r="BR222" i="3"/>
  <c r="BS222" i="3" s="1"/>
  <c r="BR223" i="3"/>
  <c r="BS223" i="3" s="1"/>
  <c r="BR224" i="3"/>
  <c r="BS224" i="3" s="1"/>
  <c r="BR225" i="3"/>
  <c r="BS225" i="3" s="1"/>
  <c r="BR226" i="3"/>
  <c r="BS226" i="3" s="1"/>
  <c r="BR227" i="3"/>
  <c r="BS227" i="3" s="1"/>
  <c r="BR228" i="3"/>
  <c r="BS228" i="3" s="1"/>
  <c r="BR229" i="3"/>
  <c r="BS229" i="3" s="1"/>
  <c r="BR230" i="3"/>
  <c r="BS230" i="3" s="1"/>
  <c r="BR231" i="3"/>
  <c r="BS231" i="3" s="1"/>
  <c r="BR232" i="3"/>
  <c r="BS232" i="3" s="1"/>
  <c r="BR233" i="3"/>
  <c r="BS233" i="3" s="1"/>
  <c r="BR234" i="3"/>
  <c r="BS234" i="3" s="1"/>
  <c r="BR235" i="3"/>
  <c r="BS235" i="3" s="1"/>
  <c r="BR236" i="3"/>
  <c r="BS236" i="3" s="1"/>
  <c r="BR237" i="3"/>
  <c r="BS237" i="3" s="1"/>
  <c r="BR238" i="3"/>
  <c r="BS238" i="3" s="1"/>
  <c r="BR239" i="3"/>
  <c r="BS239" i="3" s="1"/>
  <c r="BR240" i="3"/>
  <c r="BS240" i="3" s="1"/>
  <c r="BR241" i="3"/>
  <c r="BS241" i="3" s="1"/>
  <c r="BR242" i="3"/>
  <c r="BS242" i="3" s="1"/>
  <c r="BR243" i="3"/>
  <c r="BS243" i="3" s="1"/>
  <c r="BR244" i="3"/>
  <c r="BS244" i="3" s="1"/>
  <c r="BR245" i="3"/>
  <c r="BS245" i="3" s="1"/>
  <c r="BR246" i="3"/>
  <c r="BS246" i="3" s="1"/>
  <c r="BR247" i="3"/>
  <c r="BS247" i="3" s="1"/>
  <c r="BR248" i="3"/>
  <c r="BS248" i="3" s="1"/>
  <c r="BR249" i="3"/>
  <c r="BS249" i="3" s="1"/>
  <c r="BR250" i="3"/>
  <c r="BS250" i="3" s="1"/>
  <c r="BR251" i="3"/>
  <c r="BS251" i="3" s="1"/>
  <c r="BR252" i="3"/>
  <c r="BS252" i="3" s="1"/>
  <c r="BR253" i="3"/>
  <c r="BS253" i="3" s="1"/>
  <c r="BR254" i="3"/>
  <c r="BS254" i="3" s="1"/>
  <c r="BR255" i="3"/>
  <c r="BS255" i="3" s="1"/>
  <c r="BR256" i="3"/>
  <c r="BS256" i="3" s="1"/>
  <c r="BR257" i="3"/>
  <c r="BS257" i="3" s="1"/>
  <c r="BR258" i="3"/>
  <c r="BS258" i="3" s="1"/>
  <c r="BR259" i="3"/>
  <c r="BS259" i="3" s="1"/>
  <c r="BR260" i="3"/>
  <c r="BS260" i="3" s="1"/>
  <c r="BR261" i="3"/>
  <c r="BS261" i="3" s="1"/>
  <c r="BR262" i="3"/>
  <c r="BS262" i="3" s="1"/>
  <c r="BR263" i="3"/>
  <c r="BS263" i="3" s="1"/>
  <c r="BR264" i="3"/>
  <c r="BS264" i="3" s="1"/>
  <c r="BR265" i="3"/>
  <c r="BS265" i="3" s="1"/>
  <c r="BR266" i="3"/>
  <c r="BS266" i="3" s="1"/>
  <c r="BR267" i="3"/>
  <c r="BS267" i="3" s="1"/>
  <c r="BR268" i="3"/>
  <c r="BS268" i="3" s="1"/>
  <c r="BR269" i="3"/>
  <c r="BS269" i="3" s="1"/>
  <c r="BR270" i="3"/>
  <c r="BS270" i="3" s="1"/>
  <c r="BR271" i="3"/>
  <c r="BS271" i="3" s="1"/>
  <c r="BR272" i="3"/>
  <c r="BS272" i="3" s="1"/>
  <c r="BR273" i="3"/>
  <c r="BS273" i="3" s="1"/>
  <c r="BR274" i="3"/>
  <c r="BS274" i="3" s="1"/>
  <c r="BR275" i="3"/>
  <c r="BS275" i="3" s="1"/>
  <c r="BR276" i="3"/>
  <c r="BS276" i="3" s="1"/>
  <c r="BR277" i="3"/>
  <c r="BS277" i="3" s="1"/>
  <c r="BR278" i="3"/>
  <c r="BS278" i="3" s="1"/>
  <c r="BR279" i="3"/>
  <c r="BS279" i="3" s="1"/>
  <c r="BR280" i="3"/>
  <c r="BS280" i="3" s="1"/>
  <c r="BR281" i="3"/>
  <c r="BS281" i="3" s="1"/>
  <c r="BR282" i="3"/>
  <c r="BS282" i="3" s="1"/>
  <c r="BR283" i="3"/>
  <c r="BS283" i="3" s="1"/>
  <c r="BR284" i="3"/>
  <c r="BS284" i="3" s="1"/>
  <c r="BR285" i="3"/>
  <c r="BS285" i="3" s="1"/>
  <c r="BR286" i="3"/>
  <c r="BS286" i="3" s="1"/>
  <c r="BR287" i="3"/>
  <c r="BS287" i="3" s="1"/>
  <c r="BR288" i="3"/>
  <c r="BS288" i="3" s="1"/>
  <c r="BR289" i="3"/>
  <c r="BS289" i="3" s="1"/>
  <c r="BR290" i="3"/>
  <c r="BS290" i="3" s="1"/>
  <c r="BR291" i="3"/>
  <c r="BS291" i="3" s="1"/>
  <c r="BR292" i="3"/>
  <c r="BS292" i="3" s="1"/>
  <c r="BR293" i="3"/>
  <c r="BS293" i="3" s="1"/>
  <c r="BR294" i="3"/>
  <c r="BS294" i="3" s="1"/>
  <c r="BR295" i="3"/>
  <c r="BS295" i="3" s="1"/>
  <c r="BR296" i="3"/>
  <c r="BS296" i="3" s="1"/>
  <c r="BR297" i="3"/>
  <c r="BS297" i="3" s="1"/>
  <c r="BR298" i="3"/>
  <c r="BS298" i="3" s="1"/>
  <c r="BR299" i="3"/>
  <c r="BS299" i="3" s="1"/>
  <c r="BR300" i="3"/>
  <c r="BS300" i="3" s="1"/>
  <c r="BR301" i="3"/>
  <c r="BS301" i="3" s="1"/>
  <c r="BR302" i="3"/>
  <c r="BS302" i="3" s="1"/>
  <c r="BR303" i="3"/>
  <c r="BS303" i="3" s="1"/>
  <c r="BR304" i="3"/>
  <c r="BS304" i="3" s="1"/>
  <c r="BR305" i="3"/>
  <c r="BS305" i="3" s="1"/>
  <c r="BR306" i="3"/>
  <c r="BS306" i="3" s="1"/>
  <c r="BR307" i="3"/>
  <c r="BS307" i="3" s="1"/>
  <c r="BR308" i="3"/>
  <c r="BS308" i="3" s="1"/>
  <c r="BR309" i="3"/>
  <c r="BS309" i="3" s="1"/>
  <c r="BR310" i="3"/>
  <c r="BS310" i="3" s="1"/>
  <c r="BR311" i="3"/>
  <c r="BS311" i="3" s="1"/>
  <c r="BR312" i="3"/>
  <c r="BS312" i="3" s="1"/>
  <c r="BR313" i="3"/>
  <c r="BS313" i="3" s="1"/>
  <c r="BR314" i="3"/>
  <c r="BS314" i="3" s="1"/>
  <c r="BR315" i="3"/>
  <c r="BS315" i="3" s="1"/>
  <c r="BR316" i="3"/>
  <c r="BS316" i="3" s="1"/>
  <c r="BR317" i="3"/>
  <c r="BS317" i="3" s="1"/>
  <c r="BR318" i="3"/>
  <c r="BS318" i="3" s="1"/>
  <c r="BR319" i="3"/>
  <c r="BS319" i="3" s="1"/>
  <c r="BR320" i="3"/>
  <c r="BS320" i="3" s="1"/>
  <c r="BR321" i="3"/>
  <c r="BS321" i="3" s="1"/>
  <c r="BR322" i="3"/>
  <c r="BS322" i="3" s="1"/>
  <c r="BR323" i="3"/>
  <c r="BS323" i="3" s="1"/>
  <c r="BR324" i="3"/>
  <c r="BS324" i="3" s="1"/>
  <c r="BR325" i="3"/>
  <c r="BS325" i="3" s="1"/>
  <c r="BR326" i="3"/>
  <c r="BS326" i="3" s="1"/>
  <c r="BR327" i="3"/>
  <c r="BS327" i="3" s="1"/>
  <c r="BR328" i="3"/>
  <c r="BS328" i="3" s="1"/>
  <c r="BR329" i="3"/>
  <c r="BS329" i="3" s="1"/>
  <c r="BR330" i="3"/>
  <c r="BS330" i="3" s="1"/>
  <c r="BR331" i="3"/>
  <c r="BS331" i="3" s="1"/>
  <c r="BR332" i="3"/>
  <c r="BS332" i="3" s="1"/>
  <c r="BR333" i="3"/>
  <c r="BS333" i="3" s="1"/>
  <c r="BR336" i="3"/>
  <c r="BS336" i="3" s="1"/>
  <c r="BR337" i="3"/>
  <c r="BS337" i="3" s="1"/>
  <c r="BR338" i="3"/>
  <c r="BS338" i="3" s="1"/>
  <c r="BR339" i="3"/>
  <c r="BS339" i="3" s="1"/>
  <c r="BR340" i="3"/>
  <c r="BS340" i="3" s="1"/>
  <c r="BR341" i="3"/>
  <c r="BS341" i="3" s="1"/>
  <c r="BR342" i="3"/>
  <c r="BS342" i="3" s="1"/>
  <c r="BR343" i="3"/>
  <c r="BS343" i="3" s="1"/>
  <c r="BR344" i="3"/>
  <c r="BS344" i="3" s="1"/>
  <c r="BR345" i="3"/>
  <c r="BS345" i="3" s="1"/>
  <c r="BR346" i="3"/>
  <c r="BS346" i="3" s="1"/>
  <c r="BR347" i="3"/>
  <c r="BS347" i="3" s="1"/>
  <c r="BR348" i="3"/>
  <c r="BS348" i="3" s="1"/>
  <c r="BR349" i="3"/>
  <c r="BS349" i="3" s="1"/>
  <c r="BR350" i="3"/>
  <c r="BS350" i="3" s="1"/>
  <c r="BR351" i="3"/>
  <c r="BS351" i="3" s="1"/>
  <c r="BR352" i="3"/>
  <c r="BS352" i="3" s="1"/>
  <c r="BR353" i="3"/>
  <c r="BS353" i="3" s="1"/>
  <c r="BR354" i="3"/>
  <c r="BS354" i="3" s="1"/>
  <c r="BR355" i="3"/>
  <c r="BS355" i="3" s="1"/>
  <c r="BR356" i="3"/>
  <c r="BS356" i="3" s="1"/>
  <c r="BR357" i="3"/>
  <c r="BS357" i="3" s="1"/>
  <c r="BR358" i="3"/>
  <c r="BS358" i="3" s="1"/>
  <c r="BR359" i="3"/>
  <c r="BS359" i="3" s="1"/>
  <c r="BR360" i="3"/>
  <c r="BS360" i="3" s="1"/>
  <c r="BR361" i="3"/>
  <c r="BS361" i="3" s="1"/>
  <c r="BR362" i="3"/>
  <c r="BS362" i="3" s="1"/>
  <c r="BR363" i="3"/>
  <c r="BS363" i="3" s="1"/>
  <c r="BR364" i="3"/>
  <c r="BS364" i="3" s="1"/>
  <c r="BR365" i="3"/>
  <c r="BS365" i="3" s="1"/>
  <c r="BR366" i="3"/>
  <c r="BS366" i="3" s="1"/>
  <c r="BR367" i="3"/>
  <c r="BS367" i="3" s="1"/>
  <c r="BR368" i="3"/>
  <c r="BS368" i="3" s="1"/>
  <c r="BR369" i="3"/>
  <c r="BS369" i="3" s="1"/>
  <c r="BR370" i="3"/>
  <c r="BS370" i="3" s="1"/>
  <c r="BR371" i="3"/>
  <c r="BS371" i="3" s="1"/>
  <c r="BR372" i="3"/>
  <c r="BS372" i="3" s="1"/>
  <c r="BR373" i="3"/>
  <c r="BS373" i="3" s="1"/>
  <c r="BR374" i="3"/>
  <c r="BS374" i="3" s="1"/>
  <c r="BR375" i="3"/>
  <c r="BS375" i="3" s="1"/>
  <c r="BR376" i="3"/>
  <c r="BS376" i="3" s="1"/>
  <c r="BR377" i="3"/>
  <c r="BS377" i="3" s="1"/>
  <c r="BR378" i="3"/>
  <c r="BS378" i="3" s="1"/>
  <c r="BR379" i="3"/>
  <c r="BS379" i="3" s="1"/>
  <c r="BR380" i="3"/>
  <c r="BS380" i="3" s="1"/>
  <c r="BR381" i="3"/>
  <c r="BS381" i="3" s="1"/>
  <c r="BR382" i="3"/>
  <c r="BS382" i="3" s="1"/>
  <c r="BR383" i="3"/>
  <c r="BS383" i="3" s="1"/>
  <c r="BR384" i="3"/>
  <c r="BS384" i="3" s="1"/>
  <c r="BR385" i="3"/>
  <c r="BS385" i="3" s="1"/>
  <c r="BR386" i="3"/>
  <c r="BS386" i="3" s="1"/>
  <c r="BR387" i="3"/>
  <c r="BS387" i="3" s="1"/>
  <c r="BR388" i="3"/>
  <c r="BS388" i="3" s="1"/>
  <c r="BR389" i="3"/>
  <c r="BS389" i="3" s="1"/>
  <c r="BR390" i="3"/>
  <c r="BS390" i="3" s="1"/>
  <c r="BR391" i="3"/>
  <c r="BS391" i="3" s="1"/>
  <c r="BR392" i="3"/>
  <c r="BS392" i="3" s="1"/>
  <c r="BR393" i="3"/>
  <c r="BS393" i="3" s="1"/>
  <c r="BR394" i="3"/>
  <c r="BS394" i="3" s="1"/>
  <c r="BR395" i="3"/>
  <c r="BS395" i="3" s="1"/>
  <c r="BR396" i="3"/>
  <c r="BS396" i="3" s="1"/>
  <c r="BR397" i="3"/>
  <c r="BS397" i="3" s="1"/>
  <c r="BR398" i="3"/>
  <c r="BS398" i="3" s="1"/>
  <c r="BR399" i="3"/>
  <c r="BS399" i="3" s="1"/>
  <c r="BR400" i="3"/>
  <c r="BS400" i="3" s="1"/>
  <c r="BR401" i="3"/>
  <c r="BS401" i="3" s="1"/>
  <c r="BR402" i="3"/>
  <c r="BS402" i="3" s="1"/>
  <c r="BR403" i="3"/>
  <c r="BS403" i="3" s="1"/>
  <c r="BR404" i="3"/>
  <c r="BS404" i="3" s="1"/>
  <c r="BR405" i="3"/>
  <c r="BS405" i="3" s="1"/>
  <c r="BR406" i="3"/>
  <c r="BS406" i="3" s="1"/>
  <c r="BR407" i="3"/>
  <c r="BS407" i="3" s="1"/>
  <c r="BR408" i="3"/>
  <c r="BS408" i="3" s="1"/>
  <c r="BR409" i="3"/>
  <c r="BS409" i="3" s="1"/>
  <c r="BR411" i="3"/>
  <c r="BS411" i="3" s="1"/>
  <c r="BR412" i="3"/>
  <c r="BS412" i="3" s="1"/>
  <c r="BR413" i="3"/>
  <c r="BS413" i="3" s="1"/>
  <c r="BR414" i="3"/>
  <c r="BS414" i="3" s="1"/>
  <c r="BR415" i="3"/>
  <c r="BS415" i="3" s="1"/>
  <c r="BR416" i="3"/>
  <c r="BS416" i="3" s="1"/>
  <c r="BR417" i="3"/>
  <c r="BS417" i="3" s="1"/>
  <c r="BR418" i="3"/>
  <c r="BS418" i="3" s="1"/>
  <c r="BR419" i="3"/>
  <c r="BS419" i="3" s="1"/>
  <c r="BR420" i="3"/>
  <c r="BS420" i="3" s="1"/>
  <c r="BR421" i="3"/>
  <c r="BS421" i="3" s="1"/>
  <c r="BR422" i="3"/>
  <c r="BS422" i="3" s="1"/>
  <c r="BR423" i="3"/>
  <c r="BS423" i="3" s="1"/>
  <c r="BR425" i="3"/>
  <c r="BS425" i="3" s="1"/>
  <c r="BR10" i="3"/>
  <c r="BS10" i="3" s="1"/>
  <c r="BP11" i="3" l="1"/>
  <c r="BQ11" i="3" s="1"/>
  <c r="BP12" i="3"/>
  <c r="BQ12" i="3" s="1"/>
  <c r="BP13" i="3"/>
  <c r="BQ13" i="3" s="1"/>
  <c r="BP14" i="3"/>
  <c r="BQ14" i="3" s="1"/>
  <c r="BP15" i="3"/>
  <c r="BQ15" i="3" s="1"/>
  <c r="BP16" i="3"/>
  <c r="BQ16" i="3" s="1"/>
  <c r="BP17" i="3"/>
  <c r="BQ17" i="3" s="1"/>
  <c r="BP18" i="3"/>
  <c r="BQ18" i="3" s="1"/>
  <c r="BP19" i="3"/>
  <c r="BQ19" i="3" s="1"/>
  <c r="BP20" i="3"/>
  <c r="BQ20" i="3" s="1"/>
  <c r="BP21" i="3"/>
  <c r="BQ21" i="3" s="1"/>
  <c r="BP22" i="3"/>
  <c r="BQ22" i="3" s="1"/>
  <c r="BP23" i="3"/>
  <c r="BQ23" i="3" s="1"/>
  <c r="BP24" i="3"/>
  <c r="BQ24" i="3" s="1"/>
  <c r="BP25" i="3"/>
  <c r="BQ25" i="3" s="1"/>
  <c r="BP26" i="3"/>
  <c r="BQ26" i="3" s="1"/>
  <c r="BP27" i="3"/>
  <c r="BQ27" i="3" s="1"/>
  <c r="BP28" i="3"/>
  <c r="BQ28" i="3" s="1"/>
  <c r="BP29" i="3"/>
  <c r="BQ29" i="3" s="1"/>
  <c r="BP30" i="3"/>
  <c r="BQ30" i="3" s="1"/>
  <c r="BP31" i="3"/>
  <c r="BQ31" i="3" s="1"/>
  <c r="BP32" i="3"/>
  <c r="BQ32" i="3" s="1"/>
  <c r="BP33" i="3"/>
  <c r="BQ33" i="3" s="1"/>
  <c r="BP34" i="3"/>
  <c r="BQ34" i="3" s="1"/>
  <c r="BP35" i="3"/>
  <c r="BQ35" i="3" s="1"/>
  <c r="BP36" i="3"/>
  <c r="BQ36" i="3" s="1"/>
  <c r="BP37" i="3"/>
  <c r="BQ37" i="3" s="1"/>
  <c r="BP38" i="3"/>
  <c r="BQ38" i="3" s="1"/>
  <c r="BP39" i="3"/>
  <c r="BQ39" i="3" s="1"/>
  <c r="BP40" i="3"/>
  <c r="BQ40" i="3" s="1"/>
  <c r="BP41" i="3"/>
  <c r="BQ41" i="3" s="1"/>
  <c r="BP42" i="3"/>
  <c r="BQ42" i="3" s="1"/>
  <c r="BP43" i="3"/>
  <c r="BQ43" i="3" s="1"/>
  <c r="BP44" i="3"/>
  <c r="BQ44" i="3" s="1"/>
  <c r="BP45" i="3"/>
  <c r="BQ45" i="3" s="1"/>
  <c r="BP46" i="3"/>
  <c r="BQ46" i="3" s="1"/>
  <c r="BP47" i="3"/>
  <c r="BQ47" i="3" s="1"/>
  <c r="BP48" i="3"/>
  <c r="BQ48" i="3" s="1"/>
  <c r="BP49" i="3"/>
  <c r="BQ49" i="3" s="1"/>
  <c r="BP50" i="3"/>
  <c r="BQ50" i="3" s="1"/>
  <c r="BP51" i="3"/>
  <c r="BQ51" i="3" s="1"/>
  <c r="BP52" i="3"/>
  <c r="BQ52" i="3" s="1"/>
  <c r="BP53" i="3"/>
  <c r="BQ53" i="3" s="1"/>
  <c r="BP54" i="3"/>
  <c r="BQ54" i="3" s="1"/>
  <c r="BP55" i="3"/>
  <c r="BQ55" i="3" s="1"/>
  <c r="BP56" i="3"/>
  <c r="BQ56" i="3" s="1"/>
  <c r="BP57" i="3"/>
  <c r="BQ57" i="3" s="1"/>
  <c r="BP58" i="3"/>
  <c r="BQ58" i="3" s="1"/>
  <c r="BP59" i="3"/>
  <c r="BQ59" i="3" s="1"/>
  <c r="BP60" i="3"/>
  <c r="BQ60" i="3" s="1"/>
  <c r="BP61" i="3"/>
  <c r="BQ61" i="3" s="1"/>
  <c r="BP62" i="3"/>
  <c r="BQ62" i="3" s="1"/>
  <c r="BP63" i="3"/>
  <c r="BQ63" i="3" s="1"/>
  <c r="BP64" i="3"/>
  <c r="BQ64" i="3" s="1"/>
  <c r="BP65" i="3"/>
  <c r="BQ65" i="3" s="1"/>
  <c r="BP66" i="3"/>
  <c r="BQ66" i="3" s="1"/>
  <c r="BP67" i="3"/>
  <c r="BQ67" i="3" s="1"/>
  <c r="BP68" i="3"/>
  <c r="BQ68" i="3" s="1"/>
  <c r="BP69" i="3"/>
  <c r="BQ69" i="3" s="1"/>
  <c r="BP70" i="3"/>
  <c r="BQ70" i="3" s="1"/>
  <c r="BP71" i="3"/>
  <c r="BQ71" i="3" s="1"/>
  <c r="BP72" i="3"/>
  <c r="BQ72" i="3" s="1"/>
  <c r="BP73" i="3"/>
  <c r="BQ73" i="3" s="1"/>
  <c r="BP74" i="3"/>
  <c r="BQ74" i="3" s="1"/>
  <c r="BP75" i="3"/>
  <c r="BQ75" i="3" s="1"/>
  <c r="BP76" i="3"/>
  <c r="BQ76" i="3" s="1"/>
  <c r="BP77" i="3"/>
  <c r="BQ77" i="3" s="1"/>
  <c r="BP78" i="3"/>
  <c r="BQ78" i="3" s="1"/>
  <c r="BP79" i="3"/>
  <c r="BQ79" i="3" s="1"/>
  <c r="BP80" i="3"/>
  <c r="BQ80" i="3" s="1"/>
  <c r="BP81" i="3"/>
  <c r="BQ81" i="3" s="1"/>
  <c r="BP82" i="3"/>
  <c r="BQ82" i="3" s="1"/>
  <c r="BP83" i="3"/>
  <c r="BQ83" i="3" s="1"/>
  <c r="BP84" i="3"/>
  <c r="BQ84" i="3" s="1"/>
  <c r="BP85" i="3"/>
  <c r="BQ85" i="3" s="1"/>
  <c r="BP86" i="3"/>
  <c r="BQ86" i="3" s="1"/>
  <c r="BP87" i="3"/>
  <c r="BQ87" i="3" s="1"/>
  <c r="BP88" i="3"/>
  <c r="BQ88" i="3" s="1"/>
  <c r="BP89" i="3"/>
  <c r="BQ89" i="3" s="1"/>
  <c r="BP90" i="3"/>
  <c r="BQ90" i="3" s="1"/>
  <c r="BP91" i="3"/>
  <c r="BQ91" i="3" s="1"/>
  <c r="BP92" i="3"/>
  <c r="BQ92" i="3" s="1"/>
  <c r="BP93" i="3"/>
  <c r="BQ93" i="3" s="1"/>
  <c r="BP94" i="3"/>
  <c r="BQ94" i="3" s="1"/>
  <c r="BP95" i="3"/>
  <c r="BQ95" i="3" s="1"/>
  <c r="BP96" i="3"/>
  <c r="BQ96" i="3" s="1"/>
  <c r="BP97" i="3"/>
  <c r="BQ97" i="3" s="1"/>
  <c r="BP98" i="3"/>
  <c r="BQ98" i="3" s="1"/>
  <c r="BP99" i="3"/>
  <c r="BQ99" i="3" s="1"/>
  <c r="BP100" i="3"/>
  <c r="BQ100" i="3" s="1"/>
  <c r="BP101" i="3"/>
  <c r="BQ101" i="3" s="1"/>
  <c r="BP102" i="3"/>
  <c r="BQ102" i="3" s="1"/>
  <c r="BP103" i="3"/>
  <c r="BQ103" i="3" s="1"/>
  <c r="BP104" i="3"/>
  <c r="BQ104" i="3" s="1"/>
  <c r="BP105" i="3"/>
  <c r="BQ105" i="3" s="1"/>
  <c r="BP106" i="3"/>
  <c r="BQ106" i="3" s="1"/>
  <c r="BP107" i="3"/>
  <c r="BQ107" i="3" s="1"/>
  <c r="BP108" i="3"/>
  <c r="BQ108" i="3" s="1"/>
  <c r="BP109" i="3"/>
  <c r="BQ109" i="3" s="1"/>
  <c r="BP110" i="3"/>
  <c r="BQ110" i="3" s="1"/>
  <c r="BP111" i="3"/>
  <c r="BQ111" i="3" s="1"/>
  <c r="BP112" i="3"/>
  <c r="BQ112" i="3" s="1"/>
  <c r="BP114" i="3"/>
  <c r="BQ114" i="3" s="1"/>
  <c r="BP115" i="3"/>
  <c r="BQ115" i="3" s="1"/>
  <c r="BP116" i="3"/>
  <c r="BQ116" i="3" s="1"/>
  <c r="BP117" i="3"/>
  <c r="BQ117" i="3" s="1"/>
  <c r="BP118" i="3"/>
  <c r="BQ118" i="3" s="1"/>
  <c r="BP119" i="3"/>
  <c r="BQ119" i="3" s="1"/>
  <c r="BP120" i="3"/>
  <c r="BQ120" i="3" s="1"/>
  <c r="BP121" i="3"/>
  <c r="BQ121" i="3" s="1"/>
  <c r="BP122" i="3"/>
  <c r="BQ122" i="3" s="1"/>
  <c r="BP123" i="3"/>
  <c r="BQ123" i="3" s="1"/>
  <c r="BP124" i="3"/>
  <c r="BQ124" i="3" s="1"/>
  <c r="BP126" i="3"/>
  <c r="BQ126" i="3" s="1"/>
  <c r="BP127" i="3"/>
  <c r="BQ127" i="3" s="1"/>
  <c r="BP128" i="3"/>
  <c r="BQ128" i="3" s="1"/>
  <c r="BP129" i="3"/>
  <c r="BQ129" i="3" s="1"/>
  <c r="BP130" i="3"/>
  <c r="BQ130" i="3" s="1"/>
  <c r="BP131" i="3"/>
  <c r="BQ131" i="3" s="1"/>
  <c r="BP135" i="3"/>
  <c r="BQ135" i="3" s="1"/>
  <c r="BP136" i="3"/>
  <c r="BQ136" i="3" s="1"/>
  <c r="BP137" i="3"/>
  <c r="BQ137" i="3" s="1"/>
  <c r="BP138" i="3"/>
  <c r="BQ138" i="3" s="1"/>
  <c r="BP139" i="3"/>
  <c r="BQ139" i="3" s="1"/>
  <c r="BP140" i="3"/>
  <c r="BQ140" i="3" s="1"/>
  <c r="BP141" i="3"/>
  <c r="BQ141" i="3" s="1"/>
  <c r="BP142" i="3"/>
  <c r="BQ142" i="3" s="1"/>
  <c r="BP143" i="3"/>
  <c r="BQ143" i="3" s="1"/>
  <c r="BP144" i="3"/>
  <c r="BQ144" i="3" s="1"/>
  <c r="BP145" i="3"/>
  <c r="BQ145" i="3" s="1"/>
  <c r="BP146" i="3"/>
  <c r="BQ146" i="3" s="1"/>
  <c r="BP147" i="3"/>
  <c r="BQ147" i="3" s="1"/>
  <c r="BP148" i="3"/>
  <c r="BQ148" i="3" s="1"/>
  <c r="BP149" i="3"/>
  <c r="BQ149" i="3" s="1"/>
  <c r="BP150" i="3"/>
  <c r="BQ150" i="3" s="1"/>
  <c r="BP151" i="3"/>
  <c r="BQ151" i="3" s="1"/>
  <c r="BP152" i="3"/>
  <c r="BQ152" i="3" s="1"/>
  <c r="BP153" i="3"/>
  <c r="BQ153" i="3" s="1"/>
  <c r="BP154" i="3"/>
  <c r="BQ154" i="3" s="1"/>
  <c r="BP155" i="3"/>
  <c r="BQ155" i="3" s="1"/>
  <c r="BP156" i="3"/>
  <c r="BQ156" i="3" s="1"/>
  <c r="BP157" i="3"/>
  <c r="BQ157" i="3" s="1"/>
  <c r="BP158" i="3"/>
  <c r="BQ158" i="3" s="1"/>
  <c r="BP159" i="3"/>
  <c r="BQ159" i="3" s="1"/>
  <c r="BP160" i="3"/>
  <c r="BQ160" i="3" s="1"/>
  <c r="BP161" i="3"/>
  <c r="BQ161" i="3" s="1"/>
  <c r="BP162" i="3"/>
  <c r="BQ162" i="3" s="1"/>
  <c r="BP163" i="3"/>
  <c r="BQ163" i="3" s="1"/>
  <c r="BP164" i="3"/>
  <c r="BQ164" i="3" s="1"/>
  <c r="BP165" i="3"/>
  <c r="BQ165" i="3" s="1"/>
  <c r="BP166" i="3"/>
  <c r="BQ166" i="3" s="1"/>
  <c r="BP167" i="3"/>
  <c r="BQ167" i="3" s="1"/>
  <c r="BP168" i="3"/>
  <c r="BQ168" i="3" s="1"/>
  <c r="BP169" i="3"/>
  <c r="BQ169" i="3" s="1"/>
  <c r="BP170" i="3"/>
  <c r="BQ170" i="3" s="1"/>
  <c r="BP171" i="3"/>
  <c r="BQ171" i="3" s="1"/>
  <c r="BP172" i="3"/>
  <c r="BQ172" i="3" s="1"/>
  <c r="BP173" i="3"/>
  <c r="BQ173" i="3" s="1"/>
  <c r="BP174" i="3"/>
  <c r="BQ174" i="3" s="1"/>
  <c r="BP175" i="3"/>
  <c r="BQ175" i="3" s="1"/>
  <c r="BP176" i="3"/>
  <c r="BQ176" i="3" s="1"/>
  <c r="BP177" i="3"/>
  <c r="BQ177" i="3" s="1"/>
  <c r="BP178" i="3"/>
  <c r="BQ178" i="3" s="1"/>
  <c r="BP179" i="3"/>
  <c r="BQ179" i="3" s="1"/>
  <c r="BP180" i="3"/>
  <c r="BQ180" i="3" s="1"/>
  <c r="BP181" i="3"/>
  <c r="BQ181" i="3" s="1"/>
  <c r="BP182" i="3"/>
  <c r="BQ182" i="3" s="1"/>
  <c r="BP183" i="3"/>
  <c r="BQ183" i="3" s="1"/>
  <c r="BP184" i="3"/>
  <c r="BQ184" i="3" s="1"/>
  <c r="BP185" i="3"/>
  <c r="BQ185" i="3" s="1"/>
  <c r="BP186" i="3"/>
  <c r="BQ186" i="3" s="1"/>
  <c r="BP187" i="3"/>
  <c r="BQ187" i="3" s="1"/>
  <c r="BP188" i="3"/>
  <c r="BQ188" i="3" s="1"/>
  <c r="BP189" i="3"/>
  <c r="BQ189" i="3" s="1"/>
  <c r="BP190" i="3"/>
  <c r="BQ190" i="3" s="1"/>
  <c r="BP191" i="3"/>
  <c r="BQ191" i="3" s="1"/>
  <c r="BP192" i="3"/>
  <c r="BQ192" i="3" s="1"/>
  <c r="BP193" i="3"/>
  <c r="BQ193" i="3" s="1"/>
  <c r="BP194" i="3"/>
  <c r="BQ194" i="3" s="1"/>
  <c r="BP195" i="3"/>
  <c r="BQ195" i="3" s="1"/>
  <c r="BP196" i="3"/>
  <c r="BQ196" i="3" s="1"/>
  <c r="BP197" i="3"/>
  <c r="BQ197" i="3" s="1"/>
  <c r="BP198" i="3"/>
  <c r="BQ198" i="3" s="1"/>
  <c r="BP199" i="3"/>
  <c r="BQ199" i="3" s="1"/>
  <c r="BP200" i="3"/>
  <c r="BQ200" i="3" s="1"/>
  <c r="BP201" i="3"/>
  <c r="BQ201" i="3" s="1"/>
  <c r="BP202" i="3"/>
  <c r="BQ202" i="3" s="1"/>
  <c r="BP203" i="3"/>
  <c r="BQ203" i="3" s="1"/>
  <c r="BP204" i="3"/>
  <c r="BQ204" i="3" s="1"/>
  <c r="BP205" i="3"/>
  <c r="BQ205" i="3" s="1"/>
  <c r="BP206" i="3"/>
  <c r="BQ206" i="3" s="1"/>
  <c r="BP207" i="3"/>
  <c r="BQ207" i="3" s="1"/>
  <c r="BP208" i="3"/>
  <c r="BQ208" i="3" s="1"/>
  <c r="BP209" i="3"/>
  <c r="BQ209" i="3" s="1"/>
  <c r="BP210" i="3"/>
  <c r="BQ210" i="3" s="1"/>
  <c r="BP211" i="3"/>
  <c r="BQ211" i="3" s="1"/>
  <c r="BP212" i="3"/>
  <c r="BQ212" i="3" s="1"/>
  <c r="BP213" i="3"/>
  <c r="BQ213" i="3" s="1"/>
  <c r="BP214" i="3"/>
  <c r="BQ214" i="3" s="1"/>
  <c r="BP215" i="3"/>
  <c r="BQ215" i="3" s="1"/>
  <c r="BP216" i="3"/>
  <c r="BQ216" i="3" s="1"/>
  <c r="BP217" i="3"/>
  <c r="BQ217" i="3" s="1"/>
  <c r="BP218" i="3"/>
  <c r="BQ218" i="3" s="1"/>
  <c r="BP219" i="3"/>
  <c r="BQ219" i="3" s="1"/>
  <c r="BP220" i="3"/>
  <c r="BQ220" i="3" s="1"/>
  <c r="BP221" i="3"/>
  <c r="BQ221" i="3" s="1"/>
  <c r="BP222" i="3"/>
  <c r="BQ222" i="3" s="1"/>
  <c r="BP223" i="3"/>
  <c r="BQ223" i="3" s="1"/>
  <c r="BP224" i="3"/>
  <c r="BQ224" i="3" s="1"/>
  <c r="BP225" i="3"/>
  <c r="BQ225" i="3" s="1"/>
  <c r="BP226" i="3"/>
  <c r="BQ226" i="3" s="1"/>
  <c r="BP227" i="3"/>
  <c r="BQ227" i="3" s="1"/>
  <c r="BP228" i="3"/>
  <c r="BQ228" i="3" s="1"/>
  <c r="BP229" i="3"/>
  <c r="BQ229" i="3" s="1"/>
  <c r="BP230" i="3"/>
  <c r="BQ230" i="3" s="1"/>
  <c r="BP231" i="3"/>
  <c r="BQ231" i="3" s="1"/>
  <c r="BP232" i="3"/>
  <c r="BQ232" i="3" s="1"/>
  <c r="BP233" i="3"/>
  <c r="BQ233" i="3" s="1"/>
  <c r="BP234" i="3"/>
  <c r="BQ234" i="3" s="1"/>
  <c r="BP235" i="3"/>
  <c r="BQ235" i="3" s="1"/>
  <c r="BP236" i="3"/>
  <c r="BQ236" i="3" s="1"/>
  <c r="BP237" i="3"/>
  <c r="BQ237" i="3" s="1"/>
  <c r="BP238" i="3"/>
  <c r="BQ238" i="3" s="1"/>
  <c r="BP239" i="3"/>
  <c r="BQ239" i="3" s="1"/>
  <c r="BP240" i="3"/>
  <c r="BQ240" i="3" s="1"/>
  <c r="BP241" i="3"/>
  <c r="BQ241" i="3" s="1"/>
  <c r="BP242" i="3"/>
  <c r="BQ242" i="3" s="1"/>
  <c r="BP243" i="3"/>
  <c r="BQ243" i="3" s="1"/>
  <c r="BP244" i="3"/>
  <c r="BQ244" i="3" s="1"/>
  <c r="BP245" i="3"/>
  <c r="BQ245" i="3" s="1"/>
  <c r="BP246" i="3"/>
  <c r="BQ246" i="3" s="1"/>
  <c r="BP247" i="3"/>
  <c r="BQ247" i="3" s="1"/>
  <c r="BP248" i="3"/>
  <c r="BQ248" i="3" s="1"/>
  <c r="BP249" i="3"/>
  <c r="BQ249" i="3" s="1"/>
  <c r="BP250" i="3"/>
  <c r="BQ250" i="3" s="1"/>
  <c r="BP251" i="3"/>
  <c r="BQ251" i="3" s="1"/>
  <c r="BP252" i="3"/>
  <c r="BQ252" i="3" s="1"/>
  <c r="BP253" i="3"/>
  <c r="BQ253" i="3" s="1"/>
  <c r="BP254" i="3"/>
  <c r="BQ254" i="3" s="1"/>
  <c r="BP255" i="3"/>
  <c r="BQ255" i="3" s="1"/>
  <c r="BP256" i="3"/>
  <c r="BQ256" i="3" s="1"/>
  <c r="BP257" i="3"/>
  <c r="BQ257" i="3" s="1"/>
  <c r="BP258" i="3"/>
  <c r="BQ258" i="3" s="1"/>
  <c r="BP259" i="3"/>
  <c r="BQ259" i="3" s="1"/>
  <c r="BP260" i="3"/>
  <c r="BQ260" i="3" s="1"/>
  <c r="BP261" i="3"/>
  <c r="BQ261" i="3" s="1"/>
  <c r="BP262" i="3"/>
  <c r="BQ262" i="3" s="1"/>
  <c r="BP263" i="3"/>
  <c r="BQ263" i="3" s="1"/>
  <c r="BP264" i="3"/>
  <c r="BQ264" i="3" s="1"/>
  <c r="BP265" i="3"/>
  <c r="BQ265" i="3" s="1"/>
  <c r="BP266" i="3"/>
  <c r="BQ266" i="3" s="1"/>
  <c r="BP267" i="3"/>
  <c r="BQ267" i="3" s="1"/>
  <c r="BP268" i="3"/>
  <c r="BQ268" i="3" s="1"/>
  <c r="BP269" i="3"/>
  <c r="BQ269" i="3" s="1"/>
  <c r="BP270" i="3"/>
  <c r="BQ270" i="3" s="1"/>
  <c r="BP271" i="3"/>
  <c r="BQ271" i="3" s="1"/>
  <c r="BP272" i="3"/>
  <c r="BQ272" i="3" s="1"/>
  <c r="BP273" i="3"/>
  <c r="BQ273" i="3" s="1"/>
  <c r="BP274" i="3"/>
  <c r="BQ274" i="3" s="1"/>
  <c r="BP275" i="3"/>
  <c r="BQ275" i="3" s="1"/>
  <c r="BP276" i="3"/>
  <c r="BQ276" i="3" s="1"/>
  <c r="BP277" i="3"/>
  <c r="BQ277" i="3" s="1"/>
  <c r="BP278" i="3"/>
  <c r="BQ278" i="3" s="1"/>
  <c r="BP279" i="3"/>
  <c r="BQ279" i="3" s="1"/>
  <c r="BP280" i="3"/>
  <c r="BQ280" i="3" s="1"/>
  <c r="BP281" i="3"/>
  <c r="BQ281" i="3" s="1"/>
  <c r="BP282" i="3"/>
  <c r="BQ282" i="3" s="1"/>
  <c r="BP283" i="3"/>
  <c r="BQ283" i="3" s="1"/>
  <c r="BP284" i="3"/>
  <c r="BQ284" i="3" s="1"/>
  <c r="BP285" i="3"/>
  <c r="BQ285" i="3" s="1"/>
  <c r="BP286" i="3"/>
  <c r="BQ286" i="3" s="1"/>
  <c r="BP287" i="3"/>
  <c r="BQ287" i="3" s="1"/>
  <c r="BP288" i="3"/>
  <c r="BQ288" i="3" s="1"/>
  <c r="BP289" i="3"/>
  <c r="BQ289" i="3" s="1"/>
  <c r="BP290" i="3"/>
  <c r="BQ290" i="3" s="1"/>
  <c r="BP291" i="3"/>
  <c r="BQ291" i="3" s="1"/>
  <c r="BP292" i="3"/>
  <c r="BQ292" i="3" s="1"/>
  <c r="BP293" i="3"/>
  <c r="BQ293" i="3" s="1"/>
  <c r="BP294" i="3"/>
  <c r="BQ294" i="3" s="1"/>
  <c r="BP295" i="3"/>
  <c r="BQ295" i="3" s="1"/>
  <c r="BP296" i="3"/>
  <c r="BQ296" i="3" s="1"/>
  <c r="BP297" i="3"/>
  <c r="BQ297" i="3" s="1"/>
  <c r="BP298" i="3"/>
  <c r="BQ298" i="3" s="1"/>
  <c r="BP299" i="3"/>
  <c r="BQ299" i="3" s="1"/>
  <c r="BP300" i="3"/>
  <c r="BQ300" i="3" s="1"/>
  <c r="BP301" i="3"/>
  <c r="BQ301" i="3" s="1"/>
  <c r="BP302" i="3"/>
  <c r="BQ302" i="3" s="1"/>
  <c r="BP303" i="3"/>
  <c r="BQ303" i="3" s="1"/>
  <c r="BP304" i="3"/>
  <c r="BQ304" i="3" s="1"/>
  <c r="BP305" i="3"/>
  <c r="BQ305" i="3" s="1"/>
  <c r="BP306" i="3"/>
  <c r="BQ306" i="3" s="1"/>
  <c r="BP307" i="3"/>
  <c r="BQ307" i="3" s="1"/>
  <c r="BP308" i="3"/>
  <c r="BQ308" i="3" s="1"/>
  <c r="BP309" i="3"/>
  <c r="BQ309" i="3" s="1"/>
  <c r="BP310" i="3"/>
  <c r="BQ310" i="3" s="1"/>
  <c r="BP311" i="3"/>
  <c r="BQ311" i="3" s="1"/>
  <c r="BP312" i="3"/>
  <c r="BQ312" i="3" s="1"/>
  <c r="BP313" i="3"/>
  <c r="BQ313" i="3" s="1"/>
  <c r="BP314" i="3"/>
  <c r="BQ314" i="3" s="1"/>
  <c r="BP315" i="3"/>
  <c r="BQ315" i="3" s="1"/>
  <c r="BP316" i="3"/>
  <c r="BQ316" i="3" s="1"/>
  <c r="BP317" i="3"/>
  <c r="BQ317" i="3" s="1"/>
  <c r="BP318" i="3"/>
  <c r="BQ318" i="3" s="1"/>
  <c r="BP319" i="3"/>
  <c r="BQ319" i="3" s="1"/>
  <c r="BP320" i="3"/>
  <c r="BQ320" i="3" s="1"/>
  <c r="BP321" i="3"/>
  <c r="BQ321" i="3" s="1"/>
  <c r="BP322" i="3"/>
  <c r="BQ322" i="3" s="1"/>
  <c r="BP323" i="3"/>
  <c r="BQ323" i="3" s="1"/>
  <c r="BP324" i="3"/>
  <c r="BQ324" i="3" s="1"/>
  <c r="BP325" i="3"/>
  <c r="BQ325" i="3" s="1"/>
  <c r="BP326" i="3"/>
  <c r="BQ326" i="3" s="1"/>
  <c r="BP327" i="3"/>
  <c r="BQ327" i="3" s="1"/>
  <c r="BP328" i="3"/>
  <c r="BQ328" i="3" s="1"/>
  <c r="BP329" i="3"/>
  <c r="BQ329" i="3" s="1"/>
  <c r="BP330" i="3"/>
  <c r="BQ330" i="3" s="1"/>
  <c r="BP331" i="3"/>
  <c r="BQ331" i="3" s="1"/>
  <c r="BP332" i="3"/>
  <c r="BQ332" i="3" s="1"/>
  <c r="BP333" i="3"/>
  <c r="BQ333" i="3" s="1"/>
  <c r="BP336" i="3"/>
  <c r="BQ336" i="3" s="1"/>
  <c r="BP337" i="3"/>
  <c r="BQ337" i="3" s="1"/>
  <c r="BP338" i="3"/>
  <c r="BQ338" i="3" s="1"/>
  <c r="BP339" i="3"/>
  <c r="BQ339" i="3" s="1"/>
  <c r="BP340" i="3"/>
  <c r="BQ340" i="3" s="1"/>
  <c r="BP341" i="3"/>
  <c r="BQ341" i="3" s="1"/>
  <c r="BP342" i="3"/>
  <c r="BQ342" i="3" s="1"/>
  <c r="BP343" i="3"/>
  <c r="BQ343" i="3" s="1"/>
  <c r="BP344" i="3"/>
  <c r="BQ344" i="3" s="1"/>
  <c r="BP345" i="3"/>
  <c r="BQ345" i="3" s="1"/>
  <c r="BP346" i="3"/>
  <c r="BQ346" i="3" s="1"/>
  <c r="BP347" i="3"/>
  <c r="BQ347" i="3" s="1"/>
  <c r="BP348" i="3"/>
  <c r="BQ348" i="3" s="1"/>
  <c r="BP349" i="3"/>
  <c r="BQ349" i="3" s="1"/>
  <c r="BP350" i="3"/>
  <c r="BQ350" i="3" s="1"/>
  <c r="BP351" i="3"/>
  <c r="BQ351" i="3" s="1"/>
  <c r="BP352" i="3"/>
  <c r="BQ352" i="3" s="1"/>
  <c r="BP353" i="3"/>
  <c r="BQ353" i="3" s="1"/>
  <c r="BP354" i="3"/>
  <c r="BQ354" i="3" s="1"/>
  <c r="BP355" i="3"/>
  <c r="BQ355" i="3" s="1"/>
  <c r="BP356" i="3"/>
  <c r="BQ356" i="3" s="1"/>
  <c r="BP357" i="3"/>
  <c r="BQ357" i="3" s="1"/>
  <c r="BP358" i="3"/>
  <c r="BQ358" i="3" s="1"/>
  <c r="BP359" i="3"/>
  <c r="BQ359" i="3" s="1"/>
  <c r="BP360" i="3"/>
  <c r="BQ360" i="3" s="1"/>
  <c r="BP361" i="3"/>
  <c r="BQ361" i="3" s="1"/>
  <c r="BP362" i="3"/>
  <c r="BQ362" i="3" s="1"/>
  <c r="BP363" i="3"/>
  <c r="BQ363" i="3" s="1"/>
  <c r="BP364" i="3"/>
  <c r="BQ364" i="3" s="1"/>
  <c r="BP365" i="3"/>
  <c r="BQ365" i="3" s="1"/>
  <c r="BP366" i="3"/>
  <c r="BQ366" i="3" s="1"/>
  <c r="BP367" i="3"/>
  <c r="BQ367" i="3" s="1"/>
  <c r="BP368" i="3"/>
  <c r="BQ368" i="3" s="1"/>
  <c r="BP369" i="3"/>
  <c r="BQ369" i="3" s="1"/>
  <c r="BP370" i="3"/>
  <c r="BQ370" i="3" s="1"/>
  <c r="BP371" i="3"/>
  <c r="BQ371" i="3" s="1"/>
  <c r="BP372" i="3"/>
  <c r="BQ372" i="3" s="1"/>
  <c r="BP373" i="3"/>
  <c r="BQ373" i="3" s="1"/>
  <c r="BP374" i="3"/>
  <c r="BQ374" i="3" s="1"/>
  <c r="BP375" i="3"/>
  <c r="BQ375" i="3" s="1"/>
  <c r="BP376" i="3"/>
  <c r="BQ376" i="3" s="1"/>
  <c r="BP377" i="3"/>
  <c r="BQ377" i="3" s="1"/>
  <c r="BP378" i="3"/>
  <c r="BQ378" i="3" s="1"/>
  <c r="BP379" i="3"/>
  <c r="BQ379" i="3" s="1"/>
  <c r="BP380" i="3"/>
  <c r="BQ380" i="3" s="1"/>
  <c r="BP381" i="3"/>
  <c r="BQ381" i="3" s="1"/>
  <c r="BP382" i="3"/>
  <c r="BQ382" i="3" s="1"/>
  <c r="BP383" i="3"/>
  <c r="BQ383" i="3" s="1"/>
  <c r="BP384" i="3"/>
  <c r="BQ384" i="3" s="1"/>
  <c r="BP385" i="3"/>
  <c r="BQ385" i="3" s="1"/>
  <c r="BP386" i="3"/>
  <c r="BQ386" i="3" s="1"/>
  <c r="BP387" i="3"/>
  <c r="BQ387" i="3" s="1"/>
  <c r="BP388" i="3"/>
  <c r="BQ388" i="3" s="1"/>
  <c r="BP389" i="3"/>
  <c r="BQ389" i="3" s="1"/>
  <c r="BP390" i="3"/>
  <c r="BQ390" i="3" s="1"/>
  <c r="BP391" i="3"/>
  <c r="BQ391" i="3" s="1"/>
  <c r="BP392" i="3"/>
  <c r="BQ392" i="3" s="1"/>
  <c r="BP393" i="3"/>
  <c r="BQ393" i="3" s="1"/>
  <c r="BP394" i="3"/>
  <c r="BQ394" i="3" s="1"/>
  <c r="BP395" i="3"/>
  <c r="BQ395" i="3" s="1"/>
  <c r="BP396" i="3"/>
  <c r="BQ396" i="3" s="1"/>
  <c r="BP397" i="3"/>
  <c r="BQ397" i="3" s="1"/>
  <c r="BP398" i="3"/>
  <c r="BQ398" i="3" s="1"/>
  <c r="BP399" i="3"/>
  <c r="BQ399" i="3" s="1"/>
  <c r="BP400" i="3"/>
  <c r="BQ400" i="3" s="1"/>
  <c r="BP401" i="3"/>
  <c r="BQ401" i="3" s="1"/>
  <c r="BP402" i="3"/>
  <c r="BQ402" i="3" s="1"/>
  <c r="BP403" i="3"/>
  <c r="BQ403" i="3" s="1"/>
  <c r="BP404" i="3"/>
  <c r="BQ404" i="3" s="1"/>
  <c r="BP405" i="3"/>
  <c r="BQ405" i="3" s="1"/>
  <c r="BP406" i="3"/>
  <c r="BQ406" i="3" s="1"/>
  <c r="BP407" i="3"/>
  <c r="BQ407" i="3" s="1"/>
  <c r="BP408" i="3"/>
  <c r="BQ408" i="3" s="1"/>
  <c r="BP409" i="3"/>
  <c r="BQ409" i="3" s="1"/>
  <c r="BP411" i="3"/>
  <c r="BQ411" i="3" s="1"/>
  <c r="BP412" i="3"/>
  <c r="BQ412" i="3" s="1"/>
  <c r="BP413" i="3"/>
  <c r="BQ413" i="3" s="1"/>
  <c r="BP414" i="3"/>
  <c r="BQ414" i="3" s="1"/>
  <c r="BP415" i="3"/>
  <c r="BQ415" i="3" s="1"/>
  <c r="BP416" i="3"/>
  <c r="BQ416" i="3" s="1"/>
  <c r="BP417" i="3"/>
  <c r="BQ417" i="3" s="1"/>
  <c r="BP418" i="3"/>
  <c r="BQ418" i="3" s="1"/>
  <c r="BP419" i="3"/>
  <c r="BQ419" i="3" s="1"/>
  <c r="BP420" i="3"/>
  <c r="BQ420" i="3" s="1"/>
  <c r="BP421" i="3"/>
  <c r="BQ421" i="3" s="1"/>
  <c r="BP422" i="3"/>
  <c r="BQ422" i="3" s="1"/>
  <c r="BP423" i="3"/>
  <c r="BQ423" i="3" s="1"/>
  <c r="BP425" i="3"/>
  <c r="BQ425" i="3" s="1"/>
  <c r="BP10" i="3"/>
  <c r="BQ10" i="3" s="1"/>
  <c r="BL325" i="3" l="1"/>
  <c r="BM325" i="3" s="1"/>
  <c r="BJ325" i="3"/>
  <c r="BK325" i="3" s="1"/>
  <c r="BF325" i="3"/>
  <c r="BG325" i="3" s="1"/>
  <c r="BC325" i="3"/>
  <c r="BD325" i="3" s="1"/>
  <c r="AZ325" i="3"/>
  <c r="BA325" i="3" s="1"/>
  <c r="AU325" i="3"/>
  <c r="AV325" i="3" s="1"/>
  <c r="AQ325" i="3"/>
  <c r="AR325" i="3" s="1"/>
  <c r="AL325" i="3"/>
  <c r="AH325" i="3"/>
  <c r="AI325" i="3" s="1"/>
  <c r="AD325" i="3"/>
  <c r="AE325" i="3" s="1"/>
  <c r="AB325" i="3"/>
  <c r="Z325" i="3"/>
  <c r="AA325" i="3" s="1"/>
  <c r="W325" i="3"/>
  <c r="X325" i="3" s="1"/>
  <c r="Q325" i="3"/>
  <c r="R325" i="3" s="1"/>
  <c r="O325" i="3"/>
  <c r="P325" i="3" s="1"/>
  <c r="BL206" i="3"/>
  <c r="BM206" i="3" s="1"/>
  <c r="BJ206" i="3"/>
  <c r="BK206" i="3" s="1"/>
  <c r="BF206" i="3"/>
  <c r="BG206" i="3" s="1"/>
  <c r="BC206" i="3"/>
  <c r="BD206" i="3" s="1"/>
  <c r="AZ206" i="3"/>
  <c r="BA206" i="3" s="1"/>
  <c r="AU206" i="3"/>
  <c r="AV206" i="3" s="1"/>
  <c r="AQ206" i="3"/>
  <c r="AR206" i="3" s="1"/>
  <c r="AL206" i="3"/>
  <c r="AH206" i="3"/>
  <c r="AI206" i="3" s="1"/>
  <c r="AD206" i="3"/>
  <c r="AE206" i="3" s="1"/>
  <c r="AB206" i="3"/>
  <c r="Z206" i="3"/>
  <c r="AA206" i="3" s="1"/>
  <c r="W206" i="3"/>
  <c r="X206" i="3" s="1"/>
  <c r="Q206" i="3"/>
  <c r="R206" i="3" s="1"/>
  <c r="O206" i="3"/>
  <c r="P206" i="3" s="1"/>
  <c r="BL141" i="3"/>
  <c r="BM141" i="3" s="1"/>
  <c r="BJ141" i="3"/>
  <c r="BK141" i="3" s="1"/>
  <c r="BF141" i="3"/>
  <c r="BG141" i="3" s="1"/>
  <c r="BC141" i="3"/>
  <c r="BD141" i="3" s="1"/>
  <c r="AZ141" i="3"/>
  <c r="BA141" i="3" s="1"/>
  <c r="AU141" i="3"/>
  <c r="AV141" i="3" s="1"/>
  <c r="AQ141" i="3"/>
  <c r="AR141" i="3" s="1"/>
  <c r="AL141" i="3"/>
  <c r="AH141" i="3"/>
  <c r="AI141" i="3" s="1"/>
  <c r="AD141" i="3"/>
  <c r="AE141" i="3" s="1"/>
  <c r="AB141" i="3"/>
  <c r="AM141" i="3" s="1"/>
  <c r="AN141" i="3" s="1"/>
  <c r="Z141" i="3"/>
  <c r="AA141" i="3" s="1"/>
  <c r="W141" i="3"/>
  <c r="X141" i="3" s="1"/>
  <c r="Q141" i="3"/>
  <c r="R141" i="3" s="1"/>
  <c r="O141" i="3"/>
  <c r="P141" i="3" s="1"/>
  <c r="AM325" i="3" l="1"/>
  <c r="AN325" i="3" s="1"/>
  <c r="AM206" i="3"/>
  <c r="AN206" i="3" s="1"/>
  <c r="AB365" i="3"/>
  <c r="AM365" i="3" s="1"/>
  <c r="AB364" i="3"/>
  <c r="AM364" i="3" s="1"/>
  <c r="AN364" i="3" s="1"/>
  <c r="AB275" i="3"/>
  <c r="AM275" i="3" s="1"/>
  <c r="AN275" i="3" s="1"/>
  <c r="AB195" i="3"/>
  <c r="AM195" i="3" s="1"/>
  <c r="AN195" i="3" l="1"/>
  <c r="AN365" i="3"/>
  <c r="AB64" i="3"/>
  <c r="AM64" i="3" s="1"/>
  <c r="AB28" i="3"/>
  <c r="AM28" i="3" s="1"/>
  <c r="AN64" i="3" l="1"/>
  <c r="AN28" i="3"/>
  <c r="AB222" i="3"/>
  <c r="AM222" i="3" s="1"/>
  <c r="AN222" i="3" l="1"/>
  <c r="BL11" i="3"/>
  <c r="BM11" i="3" s="1"/>
  <c r="BL12" i="3"/>
  <c r="BM12" i="3" s="1"/>
  <c r="BL13" i="3"/>
  <c r="BM13" i="3" s="1"/>
  <c r="BL14" i="3"/>
  <c r="BM14" i="3" s="1"/>
  <c r="BL16" i="3"/>
  <c r="BM16" i="3" s="1"/>
  <c r="BL17" i="3"/>
  <c r="BM17" i="3" s="1"/>
  <c r="BL19" i="3"/>
  <c r="BM19" i="3" s="1"/>
  <c r="BL20" i="3"/>
  <c r="BM20" i="3" s="1"/>
  <c r="BL21" i="3"/>
  <c r="BM21" i="3" s="1"/>
  <c r="BL23" i="3"/>
  <c r="BM23" i="3" s="1"/>
  <c r="BL24" i="3"/>
  <c r="BM24" i="3" s="1"/>
  <c r="BL25" i="3"/>
  <c r="BM25" i="3" s="1"/>
  <c r="BL26" i="3"/>
  <c r="BM26" i="3" s="1"/>
  <c r="BL27" i="3"/>
  <c r="BM27" i="3" s="1"/>
  <c r="BL30" i="3"/>
  <c r="BM30" i="3" s="1"/>
  <c r="BL31" i="3"/>
  <c r="BM31" i="3" s="1"/>
  <c r="BL32" i="3"/>
  <c r="BM32" i="3" s="1"/>
  <c r="BL33" i="3"/>
  <c r="BM33" i="3" s="1"/>
  <c r="BL35" i="3"/>
  <c r="BM35" i="3" s="1"/>
  <c r="BL36" i="3"/>
  <c r="BM36" i="3" s="1"/>
  <c r="BL37" i="3"/>
  <c r="BM37" i="3" s="1"/>
  <c r="BL38" i="3"/>
  <c r="BM38" i="3" s="1"/>
  <c r="BL39" i="3"/>
  <c r="BM39" i="3" s="1"/>
  <c r="BL40" i="3"/>
  <c r="BM40" i="3" s="1"/>
  <c r="BL41" i="3"/>
  <c r="BM41" i="3" s="1"/>
  <c r="BL43" i="3"/>
  <c r="BM43" i="3" s="1"/>
  <c r="BL44" i="3"/>
  <c r="BM44" i="3" s="1"/>
  <c r="BL45" i="3"/>
  <c r="BM45" i="3" s="1"/>
  <c r="BL46" i="3"/>
  <c r="BM46" i="3" s="1"/>
  <c r="BL47" i="3"/>
  <c r="BM47" i="3" s="1"/>
  <c r="BL48" i="3"/>
  <c r="BM48" i="3" s="1"/>
  <c r="BL49" i="3"/>
  <c r="BM49" i="3" s="1"/>
  <c r="BL51" i="3"/>
  <c r="BM51" i="3" s="1"/>
  <c r="BL52" i="3"/>
  <c r="BM52" i="3" s="1"/>
  <c r="BL53" i="3"/>
  <c r="BM53" i="3" s="1"/>
  <c r="BL54" i="3"/>
  <c r="BM54" i="3" s="1"/>
  <c r="BL55" i="3"/>
  <c r="BM55" i="3" s="1"/>
  <c r="BL56" i="3"/>
  <c r="BM56" i="3" s="1"/>
  <c r="BL57" i="3"/>
  <c r="BM57" i="3" s="1"/>
  <c r="BL58" i="3"/>
  <c r="BM58" i="3" s="1"/>
  <c r="BL60" i="3"/>
  <c r="BM60" i="3" s="1"/>
  <c r="BL61" i="3"/>
  <c r="BM61" i="3" s="1"/>
  <c r="BL62" i="3"/>
  <c r="BM62" i="3" s="1"/>
  <c r="BL63" i="3"/>
  <c r="BM63" i="3" s="1"/>
  <c r="BL65" i="3"/>
  <c r="BM65" i="3" s="1"/>
  <c r="BL67" i="3"/>
  <c r="BM67" i="3" s="1"/>
  <c r="BL68" i="3"/>
  <c r="BM68" i="3" s="1"/>
  <c r="BL69" i="3"/>
  <c r="BM69" i="3" s="1"/>
  <c r="BL70" i="3"/>
  <c r="BM70" i="3" s="1"/>
  <c r="BL72" i="3"/>
  <c r="BM72" i="3" s="1"/>
  <c r="BL88" i="3"/>
  <c r="BM88" i="3" s="1"/>
  <c r="BL89" i="3"/>
  <c r="BM89" i="3" s="1"/>
  <c r="BL90" i="3"/>
  <c r="BM90" i="3" s="1"/>
  <c r="BL92" i="3"/>
  <c r="BM92" i="3" s="1"/>
  <c r="BL93" i="3"/>
  <c r="BM93" i="3" s="1"/>
  <c r="BL94" i="3"/>
  <c r="BM94" i="3" s="1"/>
  <c r="BL96" i="3"/>
  <c r="BM96" i="3" s="1"/>
  <c r="BL97" i="3"/>
  <c r="BM97" i="3" s="1"/>
  <c r="BL98" i="3"/>
  <c r="BM98" i="3" s="1"/>
  <c r="BL99" i="3"/>
  <c r="BM99" i="3" s="1"/>
  <c r="BL100" i="3"/>
  <c r="BM100" i="3" s="1"/>
  <c r="BL101" i="3"/>
  <c r="BM101" i="3" s="1"/>
  <c r="BL102" i="3"/>
  <c r="BM102" i="3" s="1"/>
  <c r="BL103" i="3"/>
  <c r="BM103" i="3" s="1"/>
  <c r="BL104" i="3"/>
  <c r="BM104" i="3" s="1"/>
  <c r="BL105" i="3"/>
  <c r="BM105" i="3" s="1"/>
  <c r="BL107" i="3"/>
  <c r="BM107" i="3" s="1"/>
  <c r="BL108" i="3"/>
  <c r="BM108" i="3" s="1"/>
  <c r="BL109" i="3"/>
  <c r="BM109" i="3" s="1"/>
  <c r="BL110" i="3"/>
  <c r="BM110" i="3" s="1"/>
  <c r="BL111" i="3"/>
  <c r="BM111" i="3" s="1"/>
  <c r="BL112" i="3"/>
  <c r="BM112" i="3" s="1"/>
  <c r="BL114" i="3"/>
  <c r="BM114" i="3" s="1"/>
  <c r="BL115" i="3"/>
  <c r="BM115" i="3" s="1"/>
  <c r="BL116" i="3"/>
  <c r="BM116" i="3" s="1"/>
  <c r="BL117" i="3"/>
  <c r="BM117" i="3" s="1"/>
  <c r="BL118" i="3"/>
  <c r="BM118" i="3" s="1"/>
  <c r="BL119" i="3"/>
  <c r="BM119" i="3" s="1"/>
  <c r="BL120" i="3"/>
  <c r="BM120" i="3" s="1"/>
  <c r="BL121" i="3"/>
  <c r="BM121" i="3" s="1"/>
  <c r="BL122" i="3"/>
  <c r="BM122" i="3" s="1"/>
  <c r="BL123" i="3"/>
  <c r="BM123" i="3" s="1"/>
  <c r="BL126" i="3"/>
  <c r="BM126" i="3" s="1"/>
  <c r="BL128" i="3"/>
  <c r="BM128" i="3" s="1"/>
  <c r="BL129" i="3"/>
  <c r="BM129" i="3" s="1"/>
  <c r="BL130" i="3"/>
  <c r="BM130" i="3" s="1"/>
  <c r="BL131" i="3"/>
  <c r="BM131" i="3" s="1"/>
  <c r="BL135" i="3"/>
  <c r="BM135" i="3" s="1"/>
  <c r="BL136" i="3"/>
  <c r="BM136" i="3" s="1"/>
  <c r="BL137" i="3"/>
  <c r="BM137" i="3" s="1"/>
  <c r="BL138" i="3"/>
  <c r="BM138" i="3" s="1"/>
  <c r="BL139" i="3"/>
  <c r="BM139" i="3" s="1"/>
  <c r="BL142" i="3"/>
  <c r="BM142" i="3" s="1"/>
  <c r="BL143" i="3"/>
  <c r="BM143" i="3" s="1"/>
  <c r="BL144" i="3"/>
  <c r="BM144" i="3" s="1"/>
  <c r="BL145" i="3"/>
  <c r="BM145" i="3" s="1"/>
  <c r="BL146" i="3"/>
  <c r="BM146" i="3" s="1"/>
  <c r="BL147" i="3"/>
  <c r="BM147" i="3" s="1"/>
  <c r="BL148" i="3"/>
  <c r="BM148" i="3" s="1"/>
  <c r="BL149" i="3"/>
  <c r="BM149" i="3" s="1"/>
  <c r="BL150" i="3"/>
  <c r="BM150" i="3" s="1"/>
  <c r="BL151" i="3"/>
  <c r="BM151" i="3" s="1"/>
  <c r="BL152" i="3"/>
  <c r="BM152" i="3" s="1"/>
  <c r="BL153" i="3"/>
  <c r="BM153" i="3" s="1"/>
  <c r="BL154" i="3"/>
  <c r="BM154" i="3" s="1"/>
  <c r="BL155" i="3"/>
  <c r="BM155" i="3" s="1"/>
  <c r="BL156" i="3"/>
  <c r="BM156" i="3" s="1"/>
  <c r="BL157" i="3"/>
  <c r="BM157" i="3" s="1"/>
  <c r="BL158" i="3"/>
  <c r="BM158" i="3" s="1"/>
  <c r="BL159" i="3"/>
  <c r="BM159" i="3" s="1"/>
  <c r="BL161" i="3"/>
  <c r="BM161" i="3" s="1"/>
  <c r="BL163" i="3"/>
  <c r="BM163" i="3" s="1"/>
  <c r="BL164" i="3"/>
  <c r="BM164" i="3" s="1"/>
  <c r="BL165" i="3"/>
  <c r="BM165" i="3" s="1"/>
  <c r="BL166" i="3"/>
  <c r="BM166" i="3" s="1"/>
  <c r="BL167" i="3"/>
  <c r="BM167" i="3" s="1"/>
  <c r="BL168" i="3"/>
  <c r="BM168" i="3" s="1"/>
  <c r="BL169" i="3"/>
  <c r="BM169" i="3" s="1"/>
  <c r="BL171" i="3"/>
  <c r="BM171" i="3" s="1"/>
  <c r="BL172" i="3"/>
  <c r="BM172" i="3" s="1"/>
  <c r="BL173" i="3"/>
  <c r="BM173" i="3" s="1"/>
  <c r="BL174" i="3"/>
  <c r="BM174" i="3" s="1"/>
  <c r="BL175" i="3"/>
  <c r="BM175" i="3" s="1"/>
  <c r="BL176" i="3"/>
  <c r="BM176" i="3" s="1"/>
  <c r="BL177" i="3"/>
  <c r="BM177" i="3" s="1"/>
  <c r="BL178" i="3"/>
  <c r="BM178" i="3" s="1"/>
  <c r="BL179" i="3"/>
  <c r="BM179" i="3" s="1"/>
  <c r="BL180" i="3"/>
  <c r="BM180" i="3" s="1"/>
  <c r="BL181" i="3"/>
  <c r="BM181" i="3" s="1"/>
  <c r="BL183" i="3"/>
  <c r="BM183" i="3" s="1"/>
  <c r="BL184" i="3"/>
  <c r="BM184" i="3" s="1"/>
  <c r="BL185" i="3"/>
  <c r="BM185" i="3" s="1"/>
  <c r="BL186" i="3"/>
  <c r="BM186" i="3" s="1"/>
  <c r="BL187" i="3"/>
  <c r="BM187" i="3" s="1"/>
  <c r="BL188" i="3"/>
  <c r="BM188" i="3" s="1"/>
  <c r="BL189" i="3"/>
  <c r="BM189" i="3" s="1"/>
  <c r="BL190" i="3"/>
  <c r="BM190" i="3" s="1"/>
  <c r="BL191" i="3"/>
  <c r="BM191" i="3" s="1"/>
  <c r="BL192" i="3"/>
  <c r="BM192" i="3" s="1"/>
  <c r="BL193" i="3"/>
  <c r="BM193" i="3" s="1"/>
  <c r="BL194" i="3"/>
  <c r="BM194" i="3" s="1"/>
  <c r="BL197" i="3"/>
  <c r="BM197" i="3" s="1"/>
  <c r="BL198" i="3"/>
  <c r="BM198" i="3" s="1"/>
  <c r="BL199" i="3"/>
  <c r="BM199" i="3" s="1"/>
  <c r="BL200" i="3"/>
  <c r="BM200" i="3" s="1"/>
  <c r="BL201" i="3"/>
  <c r="BM201" i="3" s="1"/>
  <c r="BL202" i="3"/>
  <c r="BM202" i="3" s="1"/>
  <c r="BL203" i="3"/>
  <c r="BM203" i="3" s="1"/>
  <c r="BL204" i="3"/>
  <c r="BM204" i="3" s="1"/>
  <c r="BL207" i="3"/>
  <c r="BM207" i="3" s="1"/>
  <c r="BL208" i="3"/>
  <c r="BM208" i="3" s="1"/>
  <c r="BL209" i="3"/>
  <c r="BM209" i="3" s="1"/>
  <c r="BL210" i="3"/>
  <c r="BM210" i="3" s="1"/>
  <c r="BL211" i="3"/>
  <c r="BM211" i="3" s="1"/>
  <c r="BL212" i="3"/>
  <c r="BM212" i="3" s="1"/>
  <c r="BL213" i="3"/>
  <c r="BM213" i="3" s="1"/>
  <c r="BL214" i="3"/>
  <c r="BM214" i="3" s="1"/>
  <c r="BL215" i="3"/>
  <c r="BM215" i="3" s="1"/>
  <c r="BL216" i="3"/>
  <c r="BM216" i="3" s="1"/>
  <c r="BL217" i="3"/>
  <c r="BM217" i="3" s="1"/>
  <c r="BL219" i="3"/>
  <c r="BM219" i="3" s="1"/>
  <c r="BL220" i="3"/>
  <c r="BM220" i="3" s="1"/>
  <c r="BL221" i="3"/>
  <c r="BM221" i="3" s="1"/>
  <c r="BL224" i="3"/>
  <c r="BM224" i="3" s="1"/>
  <c r="BL225" i="3"/>
  <c r="BM225" i="3" s="1"/>
  <c r="BL226" i="3"/>
  <c r="BM226" i="3" s="1"/>
  <c r="BL227" i="3"/>
  <c r="BM227" i="3" s="1"/>
  <c r="BL228" i="3"/>
  <c r="BM228" i="3" s="1"/>
  <c r="BL229" i="3"/>
  <c r="BM229" i="3" s="1"/>
  <c r="BL230" i="3"/>
  <c r="BM230" i="3" s="1"/>
  <c r="BL232" i="3"/>
  <c r="BM232" i="3" s="1"/>
  <c r="BL233" i="3"/>
  <c r="BM233" i="3" s="1"/>
  <c r="BL234" i="3"/>
  <c r="BM234" i="3" s="1"/>
  <c r="BL235" i="3"/>
  <c r="BM235" i="3" s="1"/>
  <c r="BL236" i="3"/>
  <c r="BM236" i="3" s="1"/>
  <c r="BL238" i="3"/>
  <c r="BM238" i="3" s="1"/>
  <c r="BL239" i="3"/>
  <c r="BM239" i="3" s="1"/>
  <c r="BL240" i="3"/>
  <c r="BM240" i="3" s="1"/>
  <c r="BL241" i="3"/>
  <c r="BM241" i="3" s="1"/>
  <c r="BL242" i="3"/>
  <c r="BM242" i="3" s="1"/>
  <c r="BL243" i="3"/>
  <c r="BM243" i="3" s="1"/>
  <c r="BL244" i="3"/>
  <c r="BM244" i="3" s="1"/>
  <c r="BL245" i="3"/>
  <c r="BM245" i="3" s="1"/>
  <c r="BL247" i="3"/>
  <c r="BM247" i="3" s="1"/>
  <c r="BL248" i="3"/>
  <c r="BM248" i="3" s="1"/>
  <c r="BL249" i="3"/>
  <c r="BM249" i="3" s="1"/>
  <c r="BL251" i="3"/>
  <c r="BM251" i="3" s="1"/>
  <c r="BL252" i="3"/>
  <c r="BM252" i="3" s="1"/>
  <c r="BL254" i="3"/>
  <c r="BM254" i="3" s="1"/>
  <c r="BL255" i="3"/>
  <c r="BM255" i="3" s="1"/>
  <c r="BL256" i="3"/>
  <c r="BM256" i="3" s="1"/>
  <c r="BL257" i="3"/>
  <c r="BM257" i="3" s="1"/>
  <c r="BL259" i="3"/>
  <c r="BM259" i="3" s="1"/>
  <c r="BL260" i="3"/>
  <c r="BM260" i="3" s="1"/>
  <c r="BL261" i="3"/>
  <c r="BM261" i="3" s="1"/>
  <c r="BL263" i="3"/>
  <c r="BM263" i="3" s="1"/>
  <c r="BL264" i="3"/>
  <c r="BM264" i="3" s="1"/>
  <c r="BL266" i="3"/>
  <c r="BM266" i="3" s="1"/>
  <c r="BL267" i="3"/>
  <c r="BM267" i="3" s="1"/>
  <c r="BL268" i="3"/>
  <c r="BM268" i="3" s="1"/>
  <c r="BL270" i="3"/>
  <c r="BM270" i="3" s="1"/>
  <c r="BL271" i="3"/>
  <c r="BM271" i="3" s="1"/>
  <c r="BL272" i="3"/>
  <c r="BM272" i="3" s="1"/>
  <c r="BL273" i="3"/>
  <c r="BM273" i="3" s="1"/>
  <c r="BL274" i="3"/>
  <c r="BM274" i="3" s="1"/>
  <c r="BL277" i="3"/>
  <c r="BM277" i="3" s="1"/>
  <c r="BL278" i="3"/>
  <c r="BM278" i="3" s="1"/>
  <c r="BL279" i="3"/>
  <c r="BM279" i="3" s="1"/>
  <c r="BL280" i="3"/>
  <c r="BM280" i="3" s="1"/>
  <c r="BL281" i="3"/>
  <c r="BM281" i="3" s="1"/>
  <c r="BL282" i="3"/>
  <c r="BM282" i="3" s="1"/>
  <c r="BL283" i="3"/>
  <c r="BM283" i="3" s="1"/>
  <c r="BL284" i="3"/>
  <c r="BM284" i="3" s="1"/>
  <c r="BL285" i="3"/>
  <c r="BM285" i="3" s="1"/>
  <c r="BL287" i="3"/>
  <c r="BM287" i="3" s="1"/>
  <c r="BL288" i="3"/>
  <c r="BM288" i="3" s="1"/>
  <c r="BL289" i="3"/>
  <c r="BM289" i="3" s="1"/>
  <c r="BL290" i="3"/>
  <c r="BM290" i="3" s="1"/>
  <c r="BL291" i="3"/>
  <c r="BM291" i="3" s="1"/>
  <c r="BL292" i="3"/>
  <c r="BM292" i="3" s="1"/>
  <c r="BL293" i="3"/>
  <c r="BM293" i="3" s="1"/>
  <c r="BL295" i="3"/>
  <c r="BM295" i="3" s="1"/>
  <c r="BL296" i="3"/>
  <c r="BM296" i="3" s="1"/>
  <c r="BL298" i="3"/>
  <c r="BM298" i="3" s="1"/>
  <c r="BL299" i="3"/>
  <c r="BM299" i="3" s="1"/>
  <c r="BL300" i="3"/>
  <c r="BM300" i="3" s="1"/>
  <c r="BL302" i="3"/>
  <c r="BM302" i="3" s="1"/>
  <c r="BL303" i="3"/>
  <c r="BM303" i="3" s="1"/>
  <c r="BL304" i="3"/>
  <c r="BM304" i="3" s="1"/>
  <c r="BL305" i="3"/>
  <c r="BM305" i="3" s="1"/>
  <c r="BL306" i="3"/>
  <c r="BM306" i="3" s="1"/>
  <c r="BL307" i="3"/>
  <c r="BM307" i="3" s="1"/>
  <c r="BL308" i="3"/>
  <c r="BM308" i="3" s="1"/>
  <c r="BL309" i="3"/>
  <c r="BM309" i="3" s="1"/>
  <c r="BL310" i="3"/>
  <c r="BM310" i="3" s="1"/>
  <c r="BL311" i="3"/>
  <c r="BM311" i="3" s="1"/>
  <c r="BL312" i="3"/>
  <c r="BM312" i="3" s="1"/>
  <c r="BL313" i="3"/>
  <c r="BM313" i="3" s="1"/>
  <c r="BL315" i="3"/>
  <c r="BM315" i="3" s="1"/>
  <c r="BL316" i="3"/>
  <c r="BM316" i="3" s="1"/>
  <c r="BL317" i="3"/>
  <c r="BM317" i="3" s="1"/>
  <c r="BL318" i="3"/>
  <c r="BM318" i="3" s="1"/>
  <c r="BL319" i="3"/>
  <c r="BM319" i="3" s="1"/>
  <c r="BL320" i="3"/>
  <c r="BM320" i="3" s="1"/>
  <c r="BL321" i="3"/>
  <c r="BM321" i="3" s="1"/>
  <c r="BL322" i="3"/>
  <c r="BM322" i="3" s="1"/>
  <c r="BL323" i="3"/>
  <c r="BM323" i="3" s="1"/>
  <c r="BL326" i="3"/>
  <c r="BM326" i="3" s="1"/>
  <c r="BL327" i="3"/>
  <c r="BM327" i="3" s="1"/>
  <c r="BL328" i="3"/>
  <c r="BM328" i="3" s="1"/>
  <c r="BL329" i="3"/>
  <c r="BM329" i="3" s="1"/>
  <c r="BL330" i="3"/>
  <c r="BM330" i="3" s="1"/>
  <c r="BL331" i="3"/>
  <c r="BM331" i="3" s="1"/>
  <c r="BL332" i="3"/>
  <c r="BM332" i="3" s="1"/>
  <c r="BL333" i="3"/>
  <c r="BM333" i="3" s="1"/>
  <c r="BL337" i="3"/>
  <c r="BM337" i="3" s="1"/>
  <c r="BL338" i="3"/>
  <c r="BM338" i="3" s="1"/>
  <c r="BL339" i="3"/>
  <c r="BM339" i="3" s="1"/>
  <c r="BL340" i="3"/>
  <c r="BM340" i="3" s="1"/>
  <c r="BL341" i="3"/>
  <c r="BM341" i="3" s="1"/>
  <c r="BL343" i="3"/>
  <c r="BM343" i="3" s="1"/>
  <c r="BL344" i="3"/>
  <c r="BM344" i="3" s="1"/>
  <c r="BL345" i="3"/>
  <c r="BM345" i="3" s="1"/>
  <c r="BL346" i="3"/>
  <c r="BM346" i="3" s="1"/>
  <c r="BL347" i="3"/>
  <c r="BM347" i="3" s="1"/>
  <c r="BL348" i="3"/>
  <c r="BM348" i="3" s="1"/>
  <c r="BL349" i="3"/>
  <c r="BM349" i="3" s="1"/>
  <c r="BL351" i="3"/>
  <c r="BM351" i="3" s="1"/>
  <c r="BL352" i="3"/>
  <c r="BM352" i="3" s="1"/>
  <c r="BL354" i="3"/>
  <c r="BM354" i="3" s="1"/>
  <c r="BL356" i="3"/>
  <c r="BM356" i="3" s="1"/>
  <c r="BL357" i="3"/>
  <c r="BM357" i="3" s="1"/>
  <c r="BL358" i="3"/>
  <c r="BM358" i="3" s="1"/>
  <c r="BL360" i="3"/>
  <c r="BM360" i="3" s="1"/>
  <c r="BL361" i="3"/>
  <c r="BM361" i="3" s="1"/>
  <c r="BL362" i="3"/>
  <c r="BM362" i="3" s="1"/>
  <c r="BL363" i="3"/>
  <c r="BM363" i="3" s="1"/>
  <c r="BL367" i="3"/>
  <c r="BM367" i="3" s="1"/>
  <c r="BL369" i="3"/>
  <c r="BM369" i="3" s="1"/>
  <c r="BL370" i="3"/>
  <c r="BM370" i="3" s="1"/>
  <c r="BL371" i="3"/>
  <c r="BM371" i="3" s="1"/>
  <c r="BL372" i="3"/>
  <c r="BM372" i="3" s="1"/>
  <c r="BL373" i="3"/>
  <c r="BM373" i="3" s="1"/>
  <c r="BL374" i="3"/>
  <c r="BM374" i="3" s="1"/>
  <c r="BL375" i="3"/>
  <c r="BM375" i="3" s="1"/>
  <c r="BL376" i="3"/>
  <c r="BM376" i="3" s="1"/>
  <c r="BL379" i="3"/>
  <c r="BM379" i="3" s="1"/>
  <c r="BL380" i="3"/>
  <c r="BM380" i="3" s="1"/>
  <c r="BL381" i="3"/>
  <c r="BM381" i="3" s="1"/>
  <c r="BL382" i="3"/>
  <c r="BM382" i="3" s="1"/>
  <c r="BL383" i="3"/>
  <c r="BM383" i="3" s="1"/>
  <c r="BL384" i="3"/>
  <c r="BM384" i="3" s="1"/>
  <c r="BL388" i="3"/>
  <c r="BM388" i="3" s="1"/>
  <c r="BL389" i="3"/>
  <c r="BM389" i="3" s="1"/>
  <c r="BL390" i="3"/>
  <c r="BM390" i="3" s="1"/>
  <c r="BL391" i="3"/>
  <c r="BM391" i="3" s="1"/>
  <c r="BL393" i="3"/>
  <c r="BM393" i="3" s="1"/>
  <c r="BL394" i="3"/>
  <c r="BM394" i="3" s="1"/>
  <c r="BL395" i="3"/>
  <c r="BM395" i="3" s="1"/>
  <c r="BL396" i="3"/>
  <c r="BM396" i="3" s="1"/>
  <c r="BL397" i="3"/>
  <c r="BM397" i="3" s="1"/>
  <c r="BL398" i="3"/>
  <c r="BM398" i="3" s="1"/>
  <c r="BL400" i="3"/>
  <c r="BM400" i="3" s="1"/>
  <c r="BL402" i="3"/>
  <c r="BM402" i="3" s="1"/>
  <c r="BL403" i="3"/>
  <c r="BM403" i="3" s="1"/>
  <c r="BL405" i="3"/>
  <c r="BM405" i="3" s="1"/>
  <c r="BL406" i="3"/>
  <c r="BM406" i="3" s="1"/>
  <c r="BL407" i="3"/>
  <c r="BM407" i="3" s="1"/>
  <c r="BL408" i="3"/>
  <c r="BM408" i="3" s="1"/>
  <c r="BL409" i="3"/>
  <c r="BM409" i="3" s="1"/>
  <c r="BL412" i="3"/>
  <c r="BM412" i="3" s="1"/>
  <c r="BL413" i="3"/>
  <c r="BM413" i="3" s="1"/>
  <c r="BL415" i="3"/>
  <c r="BM415" i="3" s="1"/>
  <c r="BL416" i="3"/>
  <c r="BM416" i="3" s="1"/>
  <c r="BL417" i="3"/>
  <c r="BM417" i="3" s="1"/>
  <c r="BL418" i="3"/>
  <c r="BM418" i="3" s="1"/>
  <c r="BL419" i="3"/>
  <c r="BM419" i="3" s="1"/>
  <c r="BL420" i="3"/>
  <c r="BM420" i="3" s="1"/>
  <c r="BL422" i="3"/>
  <c r="BM422" i="3" s="1"/>
  <c r="BL423" i="3"/>
  <c r="BM423" i="3" s="1"/>
  <c r="BL425" i="3"/>
  <c r="BM425" i="3" s="1"/>
  <c r="BL10" i="3"/>
  <c r="BM10" i="3" s="1"/>
  <c r="BJ11" i="3" l="1"/>
  <c r="BK11" i="3" s="1"/>
  <c r="BJ12" i="3"/>
  <c r="BK12" i="3" s="1"/>
  <c r="BJ13" i="3"/>
  <c r="BK13" i="3" s="1"/>
  <c r="BJ14" i="3"/>
  <c r="BK14" i="3" s="1"/>
  <c r="BJ16" i="3"/>
  <c r="BK16" i="3" s="1"/>
  <c r="BJ17" i="3"/>
  <c r="BK17" i="3" s="1"/>
  <c r="BJ19" i="3"/>
  <c r="BK19" i="3" s="1"/>
  <c r="BJ20" i="3"/>
  <c r="BK20" i="3" s="1"/>
  <c r="BJ21" i="3"/>
  <c r="BK21" i="3" s="1"/>
  <c r="BJ23" i="3"/>
  <c r="BK23" i="3" s="1"/>
  <c r="BJ24" i="3"/>
  <c r="BK24" i="3" s="1"/>
  <c r="BJ25" i="3"/>
  <c r="BK25" i="3" s="1"/>
  <c r="BJ26" i="3"/>
  <c r="BK26" i="3" s="1"/>
  <c r="BJ27" i="3"/>
  <c r="BK27" i="3" s="1"/>
  <c r="BJ30" i="3"/>
  <c r="BK30" i="3" s="1"/>
  <c r="BJ31" i="3"/>
  <c r="BK31" i="3" s="1"/>
  <c r="BJ32" i="3"/>
  <c r="BK32" i="3" s="1"/>
  <c r="BJ33" i="3"/>
  <c r="BK33" i="3" s="1"/>
  <c r="BJ35" i="3"/>
  <c r="BK35" i="3" s="1"/>
  <c r="BJ36" i="3"/>
  <c r="BK36" i="3" s="1"/>
  <c r="BJ37" i="3"/>
  <c r="BK37" i="3" s="1"/>
  <c r="BJ38" i="3"/>
  <c r="BK38" i="3" s="1"/>
  <c r="BJ39" i="3"/>
  <c r="BK39" i="3" s="1"/>
  <c r="BJ40" i="3"/>
  <c r="BK40" i="3" s="1"/>
  <c r="BJ41" i="3"/>
  <c r="BK41" i="3" s="1"/>
  <c r="BJ43" i="3"/>
  <c r="BK43" i="3" s="1"/>
  <c r="BJ44" i="3"/>
  <c r="BK44" i="3" s="1"/>
  <c r="BJ45" i="3"/>
  <c r="BK45" i="3" s="1"/>
  <c r="BJ46" i="3"/>
  <c r="BK46" i="3" s="1"/>
  <c r="BJ47" i="3"/>
  <c r="BK47" i="3" s="1"/>
  <c r="BJ48" i="3"/>
  <c r="BK48" i="3" s="1"/>
  <c r="BJ49" i="3"/>
  <c r="BK49" i="3" s="1"/>
  <c r="BJ51" i="3"/>
  <c r="BK51" i="3" s="1"/>
  <c r="BJ52" i="3"/>
  <c r="BK52" i="3" s="1"/>
  <c r="BJ53" i="3"/>
  <c r="BK53" i="3" s="1"/>
  <c r="BJ54" i="3"/>
  <c r="BK54" i="3" s="1"/>
  <c r="BJ55" i="3"/>
  <c r="BK55" i="3" s="1"/>
  <c r="BJ56" i="3"/>
  <c r="BK56" i="3" s="1"/>
  <c r="BJ57" i="3"/>
  <c r="BK57" i="3" s="1"/>
  <c r="BJ58" i="3"/>
  <c r="BK58" i="3" s="1"/>
  <c r="BJ60" i="3"/>
  <c r="BK60" i="3" s="1"/>
  <c r="BJ61" i="3"/>
  <c r="BK61" i="3" s="1"/>
  <c r="BJ62" i="3"/>
  <c r="BK62" i="3" s="1"/>
  <c r="BJ63" i="3"/>
  <c r="BK63" i="3" s="1"/>
  <c r="BJ65" i="3"/>
  <c r="BK65" i="3" s="1"/>
  <c r="BJ67" i="3"/>
  <c r="BK67" i="3" s="1"/>
  <c r="BJ68" i="3"/>
  <c r="BK68" i="3" s="1"/>
  <c r="BJ69" i="3"/>
  <c r="BK69" i="3" s="1"/>
  <c r="BJ70" i="3"/>
  <c r="BK70" i="3" s="1"/>
  <c r="BJ72" i="3"/>
  <c r="BK72" i="3" s="1"/>
  <c r="BJ88" i="3"/>
  <c r="BK88" i="3" s="1"/>
  <c r="BJ89" i="3"/>
  <c r="BK89" i="3" s="1"/>
  <c r="BJ90" i="3"/>
  <c r="BK90" i="3" s="1"/>
  <c r="BJ92" i="3"/>
  <c r="BK92" i="3" s="1"/>
  <c r="BJ93" i="3"/>
  <c r="BK93" i="3" s="1"/>
  <c r="BJ94" i="3"/>
  <c r="BK94" i="3" s="1"/>
  <c r="BJ96" i="3"/>
  <c r="BK96" i="3" s="1"/>
  <c r="BJ97" i="3"/>
  <c r="BK97" i="3" s="1"/>
  <c r="BJ98" i="3"/>
  <c r="BK98" i="3" s="1"/>
  <c r="BJ99" i="3"/>
  <c r="BK99" i="3" s="1"/>
  <c r="BJ100" i="3"/>
  <c r="BK100" i="3" s="1"/>
  <c r="BJ101" i="3"/>
  <c r="BK101" i="3" s="1"/>
  <c r="BJ102" i="3"/>
  <c r="BK102" i="3" s="1"/>
  <c r="BJ103" i="3"/>
  <c r="BK103" i="3" s="1"/>
  <c r="BJ104" i="3"/>
  <c r="BK104" i="3" s="1"/>
  <c r="BJ105" i="3"/>
  <c r="BK105" i="3" s="1"/>
  <c r="BJ107" i="3"/>
  <c r="BK107" i="3" s="1"/>
  <c r="BJ108" i="3"/>
  <c r="BK108" i="3" s="1"/>
  <c r="BJ109" i="3"/>
  <c r="BK109" i="3" s="1"/>
  <c r="BJ110" i="3"/>
  <c r="BK110" i="3" s="1"/>
  <c r="BJ111" i="3"/>
  <c r="BK111" i="3" s="1"/>
  <c r="BJ112" i="3"/>
  <c r="BK112" i="3" s="1"/>
  <c r="BJ114" i="3"/>
  <c r="BK114" i="3" s="1"/>
  <c r="BJ115" i="3"/>
  <c r="BK115" i="3" s="1"/>
  <c r="BJ116" i="3"/>
  <c r="BK116" i="3" s="1"/>
  <c r="BJ117" i="3"/>
  <c r="BK117" i="3" s="1"/>
  <c r="BJ118" i="3"/>
  <c r="BK118" i="3" s="1"/>
  <c r="BJ119" i="3"/>
  <c r="BK119" i="3" s="1"/>
  <c r="BJ120" i="3"/>
  <c r="BK120" i="3" s="1"/>
  <c r="BJ121" i="3"/>
  <c r="BK121" i="3" s="1"/>
  <c r="BJ122" i="3"/>
  <c r="BK122" i="3" s="1"/>
  <c r="BJ123" i="3"/>
  <c r="BK123" i="3" s="1"/>
  <c r="BJ126" i="3"/>
  <c r="BK126" i="3" s="1"/>
  <c r="BJ128" i="3"/>
  <c r="BK128" i="3" s="1"/>
  <c r="BJ129" i="3"/>
  <c r="BK129" i="3" s="1"/>
  <c r="BJ130" i="3"/>
  <c r="BK130" i="3" s="1"/>
  <c r="BJ131" i="3"/>
  <c r="BK131" i="3" s="1"/>
  <c r="BJ135" i="3"/>
  <c r="BK135" i="3" s="1"/>
  <c r="BJ136" i="3"/>
  <c r="BK136" i="3" s="1"/>
  <c r="BJ137" i="3"/>
  <c r="BK137" i="3" s="1"/>
  <c r="BJ138" i="3"/>
  <c r="BK138" i="3" s="1"/>
  <c r="BJ139" i="3"/>
  <c r="BK139" i="3" s="1"/>
  <c r="BJ142" i="3"/>
  <c r="BK142" i="3" s="1"/>
  <c r="BJ143" i="3"/>
  <c r="BK143" i="3" s="1"/>
  <c r="BJ144" i="3"/>
  <c r="BK144" i="3" s="1"/>
  <c r="BJ145" i="3"/>
  <c r="BK145" i="3" s="1"/>
  <c r="BJ146" i="3"/>
  <c r="BK146" i="3" s="1"/>
  <c r="BJ147" i="3"/>
  <c r="BK147" i="3" s="1"/>
  <c r="BJ148" i="3"/>
  <c r="BK148" i="3" s="1"/>
  <c r="BJ149" i="3"/>
  <c r="BK149" i="3" s="1"/>
  <c r="BJ150" i="3"/>
  <c r="BK150" i="3" s="1"/>
  <c r="BJ151" i="3"/>
  <c r="BK151" i="3" s="1"/>
  <c r="BJ152" i="3"/>
  <c r="BK152" i="3" s="1"/>
  <c r="BJ153" i="3"/>
  <c r="BK153" i="3" s="1"/>
  <c r="BJ154" i="3"/>
  <c r="BK154" i="3" s="1"/>
  <c r="BJ155" i="3"/>
  <c r="BK155" i="3" s="1"/>
  <c r="BJ156" i="3"/>
  <c r="BK156" i="3" s="1"/>
  <c r="BJ157" i="3"/>
  <c r="BK157" i="3" s="1"/>
  <c r="BJ158" i="3"/>
  <c r="BK158" i="3" s="1"/>
  <c r="BJ159" i="3"/>
  <c r="BK159" i="3" s="1"/>
  <c r="BJ161" i="3"/>
  <c r="BK161" i="3" s="1"/>
  <c r="BJ163" i="3"/>
  <c r="BK163" i="3" s="1"/>
  <c r="BJ164" i="3"/>
  <c r="BK164" i="3" s="1"/>
  <c r="BJ165" i="3"/>
  <c r="BK165" i="3" s="1"/>
  <c r="BJ166" i="3"/>
  <c r="BK166" i="3" s="1"/>
  <c r="BJ167" i="3"/>
  <c r="BK167" i="3" s="1"/>
  <c r="BJ168" i="3"/>
  <c r="BK168" i="3" s="1"/>
  <c r="BJ169" i="3"/>
  <c r="BK169" i="3" s="1"/>
  <c r="BJ171" i="3"/>
  <c r="BK171" i="3" s="1"/>
  <c r="BJ172" i="3"/>
  <c r="BK172" i="3" s="1"/>
  <c r="BJ173" i="3"/>
  <c r="BK173" i="3" s="1"/>
  <c r="BJ174" i="3"/>
  <c r="BK174" i="3" s="1"/>
  <c r="BJ175" i="3"/>
  <c r="BK175" i="3" s="1"/>
  <c r="BJ176" i="3"/>
  <c r="BK176" i="3" s="1"/>
  <c r="BJ177" i="3"/>
  <c r="BK177" i="3" s="1"/>
  <c r="BJ178" i="3"/>
  <c r="BK178" i="3" s="1"/>
  <c r="BJ179" i="3"/>
  <c r="BK179" i="3" s="1"/>
  <c r="BJ180" i="3"/>
  <c r="BK180" i="3" s="1"/>
  <c r="BJ181" i="3"/>
  <c r="BK181" i="3" s="1"/>
  <c r="BJ183" i="3"/>
  <c r="BK183" i="3" s="1"/>
  <c r="BJ184" i="3"/>
  <c r="BK184" i="3" s="1"/>
  <c r="BJ185" i="3"/>
  <c r="BK185" i="3" s="1"/>
  <c r="BJ186" i="3"/>
  <c r="BK186" i="3" s="1"/>
  <c r="BJ187" i="3"/>
  <c r="BK187" i="3" s="1"/>
  <c r="BJ188" i="3"/>
  <c r="BK188" i="3" s="1"/>
  <c r="BJ189" i="3"/>
  <c r="BK189" i="3" s="1"/>
  <c r="BJ190" i="3"/>
  <c r="BK190" i="3" s="1"/>
  <c r="BJ191" i="3"/>
  <c r="BK191" i="3" s="1"/>
  <c r="BJ192" i="3"/>
  <c r="BK192" i="3" s="1"/>
  <c r="BJ193" i="3"/>
  <c r="BK193" i="3" s="1"/>
  <c r="BJ194" i="3"/>
  <c r="BK194" i="3" s="1"/>
  <c r="BJ197" i="3"/>
  <c r="BK197" i="3" s="1"/>
  <c r="BJ198" i="3"/>
  <c r="BK198" i="3" s="1"/>
  <c r="BJ199" i="3"/>
  <c r="BK199" i="3" s="1"/>
  <c r="BJ200" i="3"/>
  <c r="BK200" i="3" s="1"/>
  <c r="BJ201" i="3"/>
  <c r="BK201" i="3" s="1"/>
  <c r="BJ202" i="3"/>
  <c r="BK202" i="3" s="1"/>
  <c r="BJ203" i="3"/>
  <c r="BK203" i="3" s="1"/>
  <c r="BJ204" i="3"/>
  <c r="BK204" i="3" s="1"/>
  <c r="BJ207" i="3"/>
  <c r="BK207" i="3" s="1"/>
  <c r="BJ208" i="3"/>
  <c r="BK208" i="3" s="1"/>
  <c r="BJ209" i="3"/>
  <c r="BK209" i="3" s="1"/>
  <c r="BJ210" i="3"/>
  <c r="BK210" i="3" s="1"/>
  <c r="BJ211" i="3"/>
  <c r="BK211" i="3" s="1"/>
  <c r="BJ212" i="3"/>
  <c r="BK212" i="3" s="1"/>
  <c r="BJ213" i="3"/>
  <c r="BK213" i="3" s="1"/>
  <c r="BJ214" i="3"/>
  <c r="BK214" i="3" s="1"/>
  <c r="BJ215" i="3"/>
  <c r="BK215" i="3" s="1"/>
  <c r="BJ216" i="3"/>
  <c r="BK216" i="3" s="1"/>
  <c r="BJ217" i="3"/>
  <c r="BK217" i="3" s="1"/>
  <c r="BJ219" i="3"/>
  <c r="BK219" i="3" s="1"/>
  <c r="BJ220" i="3"/>
  <c r="BK220" i="3" s="1"/>
  <c r="BJ221" i="3"/>
  <c r="BK221" i="3" s="1"/>
  <c r="BJ224" i="3"/>
  <c r="BK224" i="3" s="1"/>
  <c r="BJ225" i="3"/>
  <c r="BK225" i="3" s="1"/>
  <c r="BJ226" i="3"/>
  <c r="BK226" i="3" s="1"/>
  <c r="BJ227" i="3"/>
  <c r="BK227" i="3" s="1"/>
  <c r="BJ228" i="3"/>
  <c r="BK228" i="3" s="1"/>
  <c r="BJ229" i="3"/>
  <c r="BK229" i="3" s="1"/>
  <c r="BJ230" i="3"/>
  <c r="BK230" i="3" s="1"/>
  <c r="BJ232" i="3"/>
  <c r="BK232" i="3" s="1"/>
  <c r="BJ233" i="3"/>
  <c r="BK233" i="3" s="1"/>
  <c r="BJ234" i="3"/>
  <c r="BK234" i="3" s="1"/>
  <c r="BJ235" i="3"/>
  <c r="BK235" i="3" s="1"/>
  <c r="BJ236" i="3"/>
  <c r="BK236" i="3" s="1"/>
  <c r="BJ238" i="3"/>
  <c r="BK238" i="3" s="1"/>
  <c r="BJ239" i="3"/>
  <c r="BK239" i="3" s="1"/>
  <c r="BJ240" i="3"/>
  <c r="BK240" i="3" s="1"/>
  <c r="BJ241" i="3"/>
  <c r="BK241" i="3" s="1"/>
  <c r="BJ242" i="3"/>
  <c r="BK242" i="3" s="1"/>
  <c r="BJ243" i="3"/>
  <c r="BK243" i="3" s="1"/>
  <c r="BJ244" i="3"/>
  <c r="BK244" i="3" s="1"/>
  <c r="BJ245" i="3"/>
  <c r="BK245" i="3" s="1"/>
  <c r="BJ247" i="3"/>
  <c r="BK247" i="3" s="1"/>
  <c r="BJ248" i="3"/>
  <c r="BK248" i="3" s="1"/>
  <c r="BJ249" i="3"/>
  <c r="BK249" i="3" s="1"/>
  <c r="BJ251" i="3"/>
  <c r="BK251" i="3" s="1"/>
  <c r="BJ252" i="3"/>
  <c r="BK252" i="3" s="1"/>
  <c r="BJ254" i="3"/>
  <c r="BK254" i="3" s="1"/>
  <c r="BJ255" i="3"/>
  <c r="BK255" i="3" s="1"/>
  <c r="BJ256" i="3"/>
  <c r="BK256" i="3" s="1"/>
  <c r="BJ257" i="3"/>
  <c r="BK257" i="3" s="1"/>
  <c r="BJ259" i="3"/>
  <c r="BK259" i="3" s="1"/>
  <c r="BJ260" i="3"/>
  <c r="BK260" i="3" s="1"/>
  <c r="BJ261" i="3"/>
  <c r="BK261" i="3" s="1"/>
  <c r="BJ263" i="3"/>
  <c r="BK263" i="3" s="1"/>
  <c r="BJ264" i="3"/>
  <c r="BK264" i="3" s="1"/>
  <c r="BJ266" i="3"/>
  <c r="BK266" i="3" s="1"/>
  <c r="BJ267" i="3"/>
  <c r="BK267" i="3" s="1"/>
  <c r="BJ268" i="3"/>
  <c r="BK268" i="3" s="1"/>
  <c r="BJ270" i="3"/>
  <c r="BK270" i="3" s="1"/>
  <c r="BJ271" i="3"/>
  <c r="BK271" i="3" s="1"/>
  <c r="BJ272" i="3"/>
  <c r="BK272" i="3" s="1"/>
  <c r="BJ273" i="3"/>
  <c r="BK273" i="3" s="1"/>
  <c r="BJ274" i="3"/>
  <c r="BK274" i="3" s="1"/>
  <c r="BJ277" i="3"/>
  <c r="BK277" i="3" s="1"/>
  <c r="BJ278" i="3"/>
  <c r="BK278" i="3" s="1"/>
  <c r="BJ279" i="3"/>
  <c r="BK279" i="3" s="1"/>
  <c r="BJ280" i="3"/>
  <c r="BK280" i="3" s="1"/>
  <c r="BJ281" i="3"/>
  <c r="BK281" i="3" s="1"/>
  <c r="BJ282" i="3"/>
  <c r="BK282" i="3" s="1"/>
  <c r="BJ283" i="3"/>
  <c r="BK283" i="3" s="1"/>
  <c r="BJ284" i="3"/>
  <c r="BK284" i="3" s="1"/>
  <c r="BJ285" i="3"/>
  <c r="BK285" i="3" s="1"/>
  <c r="BJ287" i="3"/>
  <c r="BK287" i="3" s="1"/>
  <c r="BJ288" i="3"/>
  <c r="BK288" i="3" s="1"/>
  <c r="BJ289" i="3"/>
  <c r="BK289" i="3" s="1"/>
  <c r="BJ290" i="3"/>
  <c r="BK290" i="3" s="1"/>
  <c r="BJ291" i="3"/>
  <c r="BK291" i="3" s="1"/>
  <c r="BJ292" i="3"/>
  <c r="BK292" i="3" s="1"/>
  <c r="BJ293" i="3"/>
  <c r="BK293" i="3" s="1"/>
  <c r="BJ295" i="3"/>
  <c r="BK295" i="3" s="1"/>
  <c r="BJ296" i="3"/>
  <c r="BK296" i="3" s="1"/>
  <c r="BJ298" i="3"/>
  <c r="BK298" i="3" s="1"/>
  <c r="BJ299" i="3"/>
  <c r="BK299" i="3" s="1"/>
  <c r="BJ300" i="3"/>
  <c r="BK300" i="3" s="1"/>
  <c r="BJ302" i="3"/>
  <c r="BK302" i="3" s="1"/>
  <c r="BJ303" i="3"/>
  <c r="BK303" i="3" s="1"/>
  <c r="BJ304" i="3"/>
  <c r="BK304" i="3" s="1"/>
  <c r="BJ305" i="3"/>
  <c r="BK305" i="3" s="1"/>
  <c r="BJ306" i="3"/>
  <c r="BK306" i="3" s="1"/>
  <c r="BJ307" i="3"/>
  <c r="BK307" i="3" s="1"/>
  <c r="BJ308" i="3"/>
  <c r="BK308" i="3" s="1"/>
  <c r="BJ309" i="3"/>
  <c r="BK309" i="3" s="1"/>
  <c r="BJ310" i="3"/>
  <c r="BK310" i="3" s="1"/>
  <c r="BJ311" i="3"/>
  <c r="BK311" i="3" s="1"/>
  <c r="BJ312" i="3"/>
  <c r="BK312" i="3" s="1"/>
  <c r="BJ313" i="3"/>
  <c r="BK313" i="3" s="1"/>
  <c r="BJ315" i="3"/>
  <c r="BK315" i="3" s="1"/>
  <c r="BJ316" i="3"/>
  <c r="BK316" i="3" s="1"/>
  <c r="BJ317" i="3"/>
  <c r="BK317" i="3" s="1"/>
  <c r="BJ318" i="3"/>
  <c r="BK318" i="3" s="1"/>
  <c r="BJ319" i="3"/>
  <c r="BK319" i="3" s="1"/>
  <c r="BJ320" i="3"/>
  <c r="BK320" i="3" s="1"/>
  <c r="BJ321" i="3"/>
  <c r="BK321" i="3" s="1"/>
  <c r="BJ322" i="3"/>
  <c r="BK322" i="3" s="1"/>
  <c r="BJ323" i="3"/>
  <c r="BK323" i="3" s="1"/>
  <c r="BJ326" i="3"/>
  <c r="BK326" i="3" s="1"/>
  <c r="BJ327" i="3"/>
  <c r="BK327" i="3" s="1"/>
  <c r="BJ328" i="3"/>
  <c r="BK328" i="3" s="1"/>
  <c r="BJ329" i="3"/>
  <c r="BK329" i="3" s="1"/>
  <c r="BJ330" i="3"/>
  <c r="BK330" i="3" s="1"/>
  <c r="BJ331" i="3"/>
  <c r="BK331" i="3" s="1"/>
  <c r="BJ332" i="3"/>
  <c r="BK332" i="3" s="1"/>
  <c r="BJ333" i="3"/>
  <c r="BK333" i="3" s="1"/>
  <c r="BJ337" i="3"/>
  <c r="BK337" i="3" s="1"/>
  <c r="BJ338" i="3"/>
  <c r="BK338" i="3" s="1"/>
  <c r="BJ339" i="3"/>
  <c r="BK339" i="3" s="1"/>
  <c r="BJ340" i="3"/>
  <c r="BK340" i="3" s="1"/>
  <c r="BJ341" i="3"/>
  <c r="BK341" i="3" s="1"/>
  <c r="BJ343" i="3"/>
  <c r="BK343" i="3" s="1"/>
  <c r="BJ344" i="3"/>
  <c r="BK344" i="3" s="1"/>
  <c r="BJ345" i="3"/>
  <c r="BK345" i="3" s="1"/>
  <c r="BJ346" i="3"/>
  <c r="BK346" i="3" s="1"/>
  <c r="BJ347" i="3"/>
  <c r="BK347" i="3" s="1"/>
  <c r="BJ348" i="3"/>
  <c r="BK348" i="3" s="1"/>
  <c r="BJ349" i="3"/>
  <c r="BK349" i="3" s="1"/>
  <c r="BJ351" i="3"/>
  <c r="BK351" i="3" s="1"/>
  <c r="BJ352" i="3"/>
  <c r="BK352" i="3" s="1"/>
  <c r="BJ354" i="3"/>
  <c r="BK354" i="3" s="1"/>
  <c r="BJ356" i="3"/>
  <c r="BK356" i="3" s="1"/>
  <c r="BJ357" i="3"/>
  <c r="BK357" i="3" s="1"/>
  <c r="BJ358" i="3"/>
  <c r="BK358" i="3" s="1"/>
  <c r="BJ360" i="3"/>
  <c r="BK360" i="3" s="1"/>
  <c r="BJ361" i="3"/>
  <c r="BK361" i="3" s="1"/>
  <c r="BJ362" i="3"/>
  <c r="BK362" i="3" s="1"/>
  <c r="BJ363" i="3"/>
  <c r="BK363" i="3" s="1"/>
  <c r="BJ367" i="3"/>
  <c r="BK367" i="3" s="1"/>
  <c r="BJ369" i="3"/>
  <c r="BK369" i="3" s="1"/>
  <c r="BJ370" i="3"/>
  <c r="BK370" i="3" s="1"/>
  <c r="BJ371" i="3"/>
  <c r="BK371" i="3" s="1"/>
  <c r="BJ372" i="3"/>
  <c r="BK372" i="3" s="1"/>
  <c r="BJ373" i="3"/>
  <c r="BK373" i="3" s="1"/>
  <c r="BJ374" i="3"/>
  <c r="BK374" i="3" s="1"/>
  <c r="BJ375" i="3"/>
  <c r="BK375" i="3" s="1"/>
  <c r="BJ376" i="3"/>
  <c r="BK376" i="3" s="1"/>
  <c r="BJ379" i="3"/>
  <c r="BK379" i="3" s="1"/>
  <c r="BJ380" i="3"/>
  <c r="BK380" i="3" s="1"/>
  <c r="BJ381" i="3"/>
  <c r="BK381" i="3" s="1"/>
  <c r="BJ382" i="3"/>
  <c r="BK382" i="3" s="1"/>
  <c r="BJ383" i="3"/>
  <c r="BK383" i="3" s="1"/>
  <c r="BJ384" i="3"/>
  <c r="BK384" i="3" s="1"/>
  <c r="BJ388" i="3"/>
  <c r="BK388" i="3" s="1"/>
  <c r="BJ389" i="3"/>
  <c r="BK389" i="3" s="1"/>
  <c r="BJ390" i="3"/>
  <c r="BK390" i="3" s="1"/>
  <c r="BJ391" i="3"/>
  <c r="BK391" i="3" s="1"/>
  <c r="BJ393" i="3"/>
  <c r="BK393" i="3" s="1"/>
  <c r="BJ394" i="3"/>
  <c r="BK394" i="3" s="1"/>
  <c r="BJ395" i="3"/>
  <c r="BK395" i="3" s="1"/>
  <c r="BJ396" i="3"/>
  <c r="BK396" i="3" s="1"/>
  <c r="BJ397" i="3"/>
  <c r="BK397" i="3" s="1"/>
  <c r="BJ398" i="3"/>
  <c r="BK398" i="3" s="1"/>
  <c r="BJ400" i="3"/>
  <c r="BK400" i="3" s="1"/>
  <c r="BJ402" i="3"/>
  <c r="BK402" i="3" s="1"/>
  <c r="BJ403" i="3"/>
  <c r="BK403" i="3" s="1"/>
  <c r="BJ405" i="3"/>
  <c r="BK405" i="3" s="1"/>
  <c r="BJ406" i="3"/>
  <c r="BK406" i="3" s="1"/>
  <c r="BJ407" i="3"/>
  <c r="BK407" i="3" s="1"/>
  <c r="BJ408" i="3"/>
  <c r="BK408" i="3" s="1"/>
  <c r="BJ409" i="3"/>
  <c r="BK409" i="3" s="1"/>
  <c r="BJ412" i="3"/>
  <c r="BK412" i="3" s="1"/>
  <c r="BJ413" i="3"/>
  <c r="BK413" i="3" s="1"/>
  <c r="BJ415" i="3"/>
  <c r="BK415" i="3" s="1"/>
  <c r="BJ416" i="3"/>
  <c r="BK416" i="3" s="1"/>
  <c r="BJ417" i="3"/>
  <c r="BK417" i="3" s="1"/>
  <c r="BJ418" i="3"/>
  <c r="BK418" i="3" s="1"/>
  <c r="BJ419" i="3"/>
  <c r="BK419" i="3" s="1"/>
  <c r="BJ420" i="3"/>
  <c r="BK420" i="3" s="1"/>
  <c r="BJ422" i="3"/>
  <c r="BK422" i="3" s="1"/>
  <c r="BJ423" i="3"/>
  <c r="BK423" i="3" s="1"/>
  <c r="BJ425" i="3"/>
  <c r="BK425" i="3" s="1"/>
  <c r="BJ10" i="3"/>
  <c r="BK10" i="3" s="1"/>
  <c r="BF11" i="3" l="1"/>
  <c r="BG11" i="3" s="1"/>
  <c r="BF12" i="3"/>
  <c r="BG12" i="3" s="1"/>
  <c r="BF13" i="3"/>
  <c r="BG13" i="3" s="1"/>
  <c r="BF14" i="3"/>
  <c r="BG14" i="3" s="1"/>
  <c r="BF19" i="3"/>
  <c r="BG19" i="3" s="1"/>
  <c r="BF20" i="3"/>
  <c r="BG20" i="3" s="1"/>
  <c r="BF21" i="3"/>
  <c r="BG21" i="3" s="1"/>
  <c r="BF23" i="3"/>
  <c r="BG23" i="3" s="1"/>
  <c r="BF24" i="3"/>
  <c r="BG24" i="3" s="1"/>
  <c r="BF25" i="3"/>
  <c r="BG25" i="3" s="1"/>
  <c r="BF26" i="3"/>
  <c r="BG26" i="3" s="1"/>
  <c r="BF27" i="3"/>
  <c r="BG27" i="3" s="1"/>
  <c r="BF30" i="3"/>
  <c r="BG30" i="3" s="1"/>
  <c r="BF31" i="3"/>
  <c r="BG31" i="3" s="1"/>
  <c r="BF32" i="3"/>
  <c r="BG32" i="3" s="1"/>
  <c r="BF33" i="3"/>
  <c r="BG33" i="3" s="1"/>
  <c r="BF35" i="3"/>
  <c r="BG35" i="3" s="1"/>
  <c r="BF36" i="3"/>
  <c r="BG36" i="3" s="1"/>
  <c r="BF37" i="3"/>
  <c r="BG37" i="3" s="1"/>
  <c r="BF38" i="3"/>
  <c r="BG38" i="3" s="1"/>
  <c r="BF39" i="3"/>
  <c r="BG39" i="3" s="1"/>
  <c r="BF40" i="3"/>
  <c r="BG40" i="3" s="1"/>
  <c r="BF41" i="3"/>
  <c r="BG41" i="3" s="1"/>
  <c r="BF43" i="3"/>
  <c r="BG43" i="3" s="1"/>
  <c r="BF44" i="3"/>
  <c r="BG44" i="3" s="1"/>
  <c r="BF45" i="3"/>
  <c r="BG45" i="3" s="1"/>
  <c r="BF46" i="3"/>
  <c r="BG46" i="3" s="1"/>
  <c r="BF47" i="3"/>
  <c r="BG47" i="3" s="1"/>
  <c r="BF48" i="3"/>
  <c r="BG48" i="3" s="1"/>
  <c r="BF49" i="3"/>
  <c r="BG49" i="3" s="1"/>
  <c r="BF51" i="3"/>
  <c r="BG51" i="3" s="1"/>
  <c r="BF52" i="3"/>
  <c r="BG52" i="3" s="1"/>
  <c r="BF53" i="3"/>
  <c r="BG53" i="3" s="1"/>
  <c r="BF54" i="3"/>
  <c r="BG54" i="3" s="1"/>
  <c r="BF55" i="3"/>
  <c r="BG55" i="3" s="1"/>
  <c r="BF56" i="3"/>
  <c r="BG56" i="3" s="1"/>
  <c r="BF57" i="3"/>
  <c r="BG57" i="3" s="1"/>
  <c r="BF58" i="3"/>
  <c r="BG58" i="3" s="1"/>
  <c r="BF60" i="3"/>
  <c r="BG60" i="3" s="1"/>
  <c r="BF61" i="3"/>
  <c r="BG61" i="3" s="1"/>
  <c r="BF62" i="3"/>
  <c r="BG62" i="3" s="1"/>
  <c r="BF63" i="3"/>
  <c r="BG63" i="3" s="1"/>
  <c r="BF65" i="3"/>
  <c r="BG65" i="3" s="1"/>
  <c r="BF67" i="3"/>
  <c r="BG67" i="3" s="1"/>
  <c r="BF68" i="3"/>
  <c r="BG68" i="3" s="1"/>
  <c r="BF69" i="3"/>
  <c r="BG69" i="3" s="1"/>
  <c r="BF70" i="3"/>
  <c r="BG70" i="3" s="1"/>
  <c r="BF72" i="3"/>
  <c r="BG72" i="3" s="1"/>
  <c r="BF88" i="3"/>
  <c r="BG88" i="3" s="1"/>
  <c r="BF89" i="3"/>
  <c r="BG89" i="3" s="1"/>
  <c r="BF90" i="3"/>
  <c r="BG90" i="3" s="1"/>
  <c r="BF92" i="3"/>
  <c r="BG92" i="3" s="1"/>
  <c r="BF93" i="3"/>
  <c r="BG93" i="3" s="1"/>
  <c r="BF94" i="3"/>
  <c r="BG94" i="3" s="1"/>
  <c r="BF96" i="3"/>
  <c r="BG96" i="3" s="1"/>
  <c r="BF97" i="3"/>
  <c r="BG97" i="3" s="1"/>
  <c r="BF98" i="3"/>
  <c r="BG98" i="3" s="1"/>
  <c r="BF99" i="3"/>
  <c r="BG99" i="3" s="1"/>
  <c r="BF100" i="3"/>
  <c r="BG100" i="3" s="1"/>
  <c r="BF101" i="3"/>
  <c r="BG101" i="3" s="1"/>
  <c r="BF102" i="3"/>
  <c r="BG102" i="3" s="1"/>
  <c r="BF103" i="3"/>
  <c r="BG103" i="3" s="1"/>
  <c r="BF104" i="3"/>
  <c r="BG104" i="3" s="1"/>
  <c r="BF105" i="3"/>
  <c r="BG105" i="3" s="1"/>
  <c r="BF107" i="3"/>
  <c r="BG107" i="3" s="1"/>
  <c r="BF108" i="3"/>
  <c r="BG108" i="3" s="1"/>
  <c r="BF109" i="3"/>
  <c r="BG109" i="3" s="1"/>
  <c r="BF110" i="3"/>
  <c r="BG110" i="3" s="1"/>
  <c r="BF111" i="3"/>
  <c r="BG111" i="3" s="1"/>
  <c r="BF112" i="3"/>
  <c r="BG112" i="3" s="1"/>
  <c r="BF114" i="3"/>
  <c r="BG114" i="3" s="1"/>
  <c r="BF115" i="3"/>
  <c r="BG115" i="3" s="1"/>
  <c r="BF116" i="3"/>
  <c r="BG116" i="3" s="1"/>
  <c r="BF117" i="3"/>
  <c r="BG117" i="3" s="1"/>
  <c r="BF118" i="3"/>
  <c r="BG118" i="3" s="1"/>
  <c r="BF119" i="3"/>
  <c r="BG119" i="3" s="1"/>
  <c r="BF120" i="3"/>
  <c r="BG120" i="3" s="1"/>
  <c r="BF121" i="3"/>
  <c r="BG121" i="3" s="1"/>
  <c r="BF122" i="3"/>
  <c r="BG122" i="3" s="1"/>
  <c r="BF123" i="3"/>
  <c r="BG123" i="3" s="1"/>
  <c r="BF126" i="3"/>
  <c r="BG126" i="3" s="1"/>
  <c r="BF128" i="3"/>
  <c r="BG128" i="3" s="1"/>
  <c r="BF129" i="3"/>
  <c r="BG129" i="3" s="1"/>
  <c r="BF130" i="3"/>
  <c r="BG130" i="3" s="1"/>
  <c r="BF131" i="3"/>
  <c r="BG131" i="3" s="1"/>
  <c r="BF135" i="3"/>
  <c r="BG135" i="3" s="1"/>
  <c r="BF136" i="3"/>
  <c r="BG136" i="3" s="1"/>
  <c r="BF137" i="3"/>
  <c r="BG137" i="3" s="1"/>
  <c r="BF138" i="3"/>
  <c r="BG138" i="3" s="1"/>
  <c r="BF139" i="3"/>
  <c r="BG139" i="3" s="1"/>
  <c r="BF142" i="3"/>
  <c r="BG142" i="3" s="1"/>
  <c r="BF143" i="3"/>
  <c r="BG143" i="3" s="1"/>
  <c r="BF144" i="3"/>
  <c r="BG144" i="3" s="1"/>
  <c r="BF145" i="3"/>
  <c r="BG145" i="3" s="1"/>
  <c r="BF146" i="3"/>
  <c r="BG146" i="3" s="1"/>
  <c r="BF147" i="3"/>
  <c r="BG147" i="3" s="1"/>
  <c r="BF148" i="3"/>
  <c r="BG148" i="3" s="1"/>
  <c r="BF149" i="3"/>
  <c r="BG149" i="3" s="1"/>
  <c r="BF150" i="3"/>
  <c r="BG150" i="3" s="1"/>
  <c r="BF151" i="3"/>
  <c r="BG151" i="3" s="1"/>
  <c r="BF152" i="3"/>
  <c r="BG152" i="3" s="1"/>
  <c r="BF153" i="3"/>
  <c r="BG153" i="3" s="1"/>
  <c r="BF154" i="3"/>
  <c r="BG154" i="3" s="1"/>
  <c r="BF155" i="3"/>
  <c r="BG155" i="3" s="1"/>
  <c r="BF156" i="3"/>
  <c r="BG156" i="3" s="1"/>
  <c r="BF157" i="3"/>
  <c r="BG157" i="3" s="1"/>
  <c r="BF158" i="3"/>
  <c r="BG158" i="3" s="1"/>
  <c r="BF159" i="3"/>
  <c r="BG159" i="3" s="1"/>
  <c r="BF161" i="3"/>
  <c r="BG161" i="3" s="1"/>
  <c r="BF163" i="3"/>
  <c r="BG163" i="3" s="1"/>
  <c r="BF164" i="3"/>
  <c r="BG164" i="3" s="1"/>
  <c r="BF165" i="3"/>
  <c r="BG165" i="3" s="1"/>
  <c r="BF166" i="3"/>
  <c r="BG166" i="3" s="1"/>
  <c r="BF167" i="3"/>
  <c r="BG167" i="3" s="1"/>
  <c r="BF168" i="3"/>
  <c r="BG168" i="3" s="1"/>
  <c r="BF169" i="3"/>
  <c r="BG169" i="3" s="1"/>
  <c r="BF171" i="3"/>
  <c r="BG171" i="3" s="1"/>
  <c r="BF172" i="3"/>
  <c r="BG172" i="3" s="1"/>
  <c r="BF173" i="3"/>
  <c r="BG173" i="3" s="1"/>
  <c r="BF174" i="3"/>
  <c r="BG174" i="3" s="1"/>
  <c r="BF175" i="3"/>
  <c r="BG175" i="3" s="1"/>
  <c r="BF176" i="3"/>
  <c r="BG176" i="3" s="1"/>
  <c r="BF177" i="3"/>
  <c r="BG177" i="3" s="1"/>
  <c r="BF178" i="3"/>
  <c r="BG178" i="3" s="1"/>
  <c r="BF179" i="3"/>
  <c r="BG179" i="3" s="1"/>
  <c r="BF180" i="3"/>
  <c r="BG180" i="3" s="1"/>
  <c r="BF181" i="3"/>
  <c r="BG181" i="3" s="1"/>
  <c r="BF183" i="3"/>
  <c r="BG183" i="3" s="1"/>
  <c r="BF184" i="3"/>
  <c r="BG184" i="3" s="1"/>
  <c r="BF185" i="3"/>
  <c r="BG185" i="3" s="1"/>
  <c r="BF186" i="3"/>
  <c r="BG186" i="3" s="1"/>
  <c r="BF187" i="3"/>
  <c r="BG187" i="3" s="1"/>
  <c r="BF188" i="3"/>
  <c r="BG188" i="3" s="1"/>
  <c r="BF189" i="3"/>
  <c r="BG189" i="3" s="1"/>
  <c r="BF17" i="3"/>
  <c r="BG17" i="3" s="1"/>
  <c r="BF190" i="3"/>
  <c r="BG190" i="3" s="1"/>
  <c r="BF191" i="3"/>
  <c r="BG191" i="3" s="1"/>
  <c r="BF192" i="3"/>
  <c r="BG192" i="3" s="1"/>
  <c r="BF193" i="3"/>
  <c r="BG193" i="3" s="1"/>
  <c r="BF194" i="3"/>
  <c r="BG194" i="3" s="1"/>
  <c r="BF197" i="3"/>
  <c r="BG197" i="3" s="1"/>
  <c r="BF198" i="3"/>
  <c r="BG198" i="3" s="1"/>
  <c r="BF199" i="3"/>
  <c r="BG199" i="3" s="1"/>
  <c r="BF200" i="3"/>
  <c r="BG200" i="3" s="1"/>
  <c r="BF201" i="3"/>
  <c r="BG201" i="3" s="1"/>
  <c r="BF202" i="3"/>
  <c r="BG202" i="3" s="1"/>
  <c r="BF203" i="3"/>
  <c r="BG203" i="3" s="1"/>
  <c r="BF204" i="3"/>
  <c r="BG204" i="3" s="1"/>
  <c r="BF207" i="3"/>
  <c r="BG207" i="3" s="1"/>
  <c r="BF208" i="3"/>
  <c r="BG208" i="3" s="1"/>
  <c r="BF209" i="3"/>
  <c r="BG209" i="3" s="1"/>
  <c r="BF210" i="3"/>
  <c r="BG210" i="3" s="1"/>
  <c r="BF211" i="3"/>
  <c r="BG211" i="3" s="1"/>
  <c r="BF212" i="3"/>
  <c r="BG212" i="3" s="1"/>
  <c r="BF213" i="3"/>
  <c r="BG213" i="3" s="1"/>
  <c r="BF214" i="3"/>
  <c r="BG214" i="3" s="1"/>
  <c r="BF215" i="3"/>
  <c r="BG215" i="3" s="1"/>
  <c r="BF216" i="3"/>
  <c r="BG216" i="3" s="1"/>
  <c r="BF217" i="3"/>
  <c r="BG217" i="3" s="1"/>
  <c r="BF219" i="3"/>
  <c r="BG219" i="3" s="1"/>
  <c r="BF220" i="3"/>
  <c r="BG220" i="3" s="1"/>
  <c r="BF221" i="3"/>
  <c r="BG221" i="3" s="1"/>
  <c r="BF224" i="3"/>
  <c r="BG224" i="3" s="1"/>
  <c r="BF225" i="3"/>
  <c r="BG225" i="3" s="1"/>
  <c r="BF226" i="3"/>
  <c r="BG226" i="3" s="1"/>
  <c r="BF227" i="3"/>
  <c r="BG227" i="3" s="1"/>
  <c r="BF228" i="3"/>
  <c r="BG228" i="3" s="1"/>
  <c r="BF229" i="3"/>
  <c r="BG229" i="3" s="1"/>
  <c r="BF230" i="3"/>
  <c r="BG230" i="3" s="1"/>
  <c r="BF232" i="3"/>
  <c r="BG232" i="3" s="1"/>
  <c r="BF233" i="3"/>
  <c r="BG233" i="3" s="1"/>
  <c r="BF234" i="3"/>
  <c r="BG234" i="3" s="1"/>
  <c r="BF235" i="3"/>
  <c r="BG235" i="3" s="1"/>
  <c r="BF236" i="3"/>
  <c r="BG236" i="3" s="1"/>
  <c r="BF238" i="3"/>
  <c r="BG238" i="3" s="1"/>
  <c r="BF239" i="3"/>
  <c r="BG239" i="3" s="1"/>
  <c r="BF240" i="3"/>
  <c r="BG240" i="3" s="1"/>
  <c r="BF241" i="3"/>
  <c r="BG241" i="3" s="1"/>
  <c r="BF242" i="3"/>
  <c r="BG242" i="3" s="1"/>
  <c r="BF243" i="3"/>
  <c r="BG243" i="3" s="1"/>
  <c r="BF244" i="3"/>
  <c r="BG244" i="3" s="1"/>
  <c r="BF245" i="3"/>
  <c r="BG245" i="3" s="1"/>
  <c r="BF247" i="3"/>
  <c r="BG247" i="3" s="1"/>
  <c r="BF248" i="3"/>
  <c r="BG248" i="3" s="1"/>
  <c r="BF249" i="3"/>
  <c r="BG249" i="3" s="1"/>
  <c r="BF251" i="3"/>
  <c r="BG251" i="3" s="1"/>
  <c r="BF252" i="3"/>
  <c r="BG252" i="3" s="1"/>
  <c r="BF254" i="3"/>
  <c r="BG254" i="3" s="1"/>
  <c r="BF255" i="3"/>
  <c r="BG255" i="3" s="1"/>
  <c r="BF256" i="3"/>
  <c r="BG256" i="3" s="1"/>
  <c r="BF257" i="3"/>
  <c r="BG257" i="3" s="1"/>
  <c r="BF259" i="3"/>
  <c r="BG259" i="3" s="1"/>
  <c r="BF260" i="3"/>
  <c r="BG260" i="3" s="1"/>
  <c r="BF261" i="3"/>
  <c r="BG261" i="3" s="1"/>
  <c r="BF263" i="3"/>
  <c r="BG263" i="3" s="1"/>
  <c r="BF264" i="3"/>
  <c r="BG264" i="3" s="1"/>
  <c r="BF266" i="3"/>
  <c r="BG266" i="3" s="1"/>
  <c r="BF267" i="3"/>
  <c r="BG267" i="3" s="1"/>
  <c r="BF268" i="3"/>
  <c r="BG268" i="3" s="1"/>
  <c r="BF270" i="3"/>
  <c r="BG270" i="3" s="1"/>
  <c r="BF271" i="3"/>
  <c r="BG271" i="3" s="1"/>
  <c r="BF272" i="3"/>
  <c r="BG272" i="3" s="1"/>
  <c r="BF273" i="3"/>
  <c r="BG273" i="3" s="1"/>
  <c r="BF274" i="3"/>
  <c r="BG274" i="3" s="1"/>
  <c r="BF277" i="3"/>
  <c r="BG277" i="3" s="1"/>
  <c r="BF278" i="3"/>
  <c r="BG278" i="3" s="1"/>
  <c r="BF279" i="3"/>
  <c r="BG279" i="3" s="1"/>
  <c r="BF280" i="3"/>
  <c r="BG280" i="3" s="1"/>
  <c r="BF281" i="3"/>
  <c r="BG281" i="3" s="1"/>
  <c r="BF282" i="3"/>
  <c r="BG282" i="3" s="1"/>
  <c r="BF283" i="3"/>
  <c r="BG283" i="3" s="1"/>
  <c r="BF284" i="3"/>
  <c r="BG284" i="3" s="1"/>
  <c r="BF285" i="3"/>
  <c r="BG285" i="3" s="1"/>
  <c r="BF287" i="3"/>
  <c r="BG287" i="3" s="1"/>
  <c r="BF288" i="3"/>
  <c r="BG288" i="3" s="1"/>
  <c r="BF289" i="3"/>
  <c r="BG289" i="3" s="1"/>
  <c r="BF290" i="3"/>
  <c r="BG290" i="3" s="1"/>
  <c r="BF291" i="3"/>
  <c r="BG291" i="3" s="1"/>
  <c r="BF292" i="3"/>
  <c r="BG292" i="3" s="1"/>
  <c r="BF293" i="3"/>
  <c r="BG293" i="3" s="1"/>
  <c r="BF295" i="3"/>
  <c r="BG295" i="3" s="1"/>
  <c r="BF296" i="3"/>
  <c r="BG296" i="3" s="1"/>
  <c r="BF298" i="3"/>
  <c r="BG298" i="3" s="1"/>
  <c r="BF299" i="3"/>
  <c r="BG299" i="3" s="1"/>
  <c r="BF300" i="3"/>
  <c r="BG300" i="3" s="1"/>
  <c r="BF302" i="3"/>
  <c r="BG302" i="3" s="1"/>
  <c r="BF303" i="3"/>
  <c r="BG303" i="3" s="1"/>
  <c r="BF304" i="3"/>
  <c r="BG304" i="3" s="1"/>
  <c r="BF305" i="3"/>
  <c r="BG305" i="3" s="1"/>
  <c r="BF306" i="3"/>
  <c r="BG306" i="3" s="1"/>
  <c r="BF307" i="3"/>
  <c r="BG307" i="3" s="1"/>
  <c r="BF308" i="3"/>
  <c r="BG308" i="3" s="1"/>
  <c r="BF309" i="3"/>
  <c r="BG309" i="3" s="1"/>
  <c r="BF310" i="3"/>
  <c r="BG310" i="3" s="1"/>
  <c r="BF311" i="3"/>
  <c r="BG311" i="3" s="1"/>
  <c r="BF312" i="3"/>
  <c r="BG312" i="3" s="1"/>
  <c r="BF313" i="3"/>
  <c r="BG313" i="3" s="1"/>
  <c r="BF315" i="3"/>
  <c r="BG315" i="3" s="1"/>
  <c r="BF316" i="3"/>
  <c r="BG316" i="3" s="1"/>
  <c r="BF317" i="3"/>
  <c r="BG317" i="3" s="1"/>
  <c r="BF318" i="3"/>
  <c r="BG318" i="3" s="1"/>
  <c r="BF319" i="3"/>
  <c r="BG319" i="3" s="1"/>
  <c r="BF320" i="3"/>
  <c r="BG320" i="3" s="1"/>
  <c r="BF321" i="3"/>
  <c r="BG321" i="3" s="1"/>
  <c r="BF322" i="3"/>
  <c r="BG322" i="3" s="1"/>
  <c r="BF323" i="3"/>
  <c r="BG323" i="3" s="1"/>
  <c r="BF326" i="3"/>
  <c r="BG326" i="3" s="1"/>
  <c r="BF327" i="3"/>
  <c r="BG327" i="3" s="1"/>
  <c r="BF328" i="3"/>
  <c r="BG328" i="3" s="1"/>
  <c r="BF329" i="3"/>
  <c r="BG329" i="3" s="1"/>
  <c r="BF330" i="3"/>
  <c r="BG330" i="3" s="1"/>
  <c r="BF331" i="3"/>
  <c r="BG331" i="3" s="1"/>
  <c r="BF332" i="3"/>
  <c r="BG332" i="3" s="1"/>
  <c r="BF333" i="3"/>
  <c r="BG333" i="3" s="1"/>
  <c r="BF337" i="3"/>
  <c r="BG337" i="3" s="1"/>
  <c r="BF338" i="3"/>
  <c r="BG338" i="3" s="1"/>
  <c r="BF339" i="3"/>
  <c r="BG339" i="3" s="1"/>
  <c r="BF340" i="3"/>
  <c r="BG340" i="3" s="1"/>
  <c r="BF341" i="3"/>
  <c r="BG341" i="3" s="1"/>
  <c r="BF343" i="3"/>
  <c r="BG343" i="3" s="1"/>
  <c r="BF344" i="3"/>
  <c r="BG344" i="3" s="1"/>
  <c r="BF345" i="3"/>
  <c r="BG345" i="3" s="1"/>
  <c r="BF346" i="3"/>
  <c r="BG346" i="3" s="1"/>
  <c r="BF347" i="3"/>
  <c r="BG347" i="3" s="1"/>
  <c r="BF348" i="3"/>
  <c r="BG348" i="3" s="1"/>
  <c r="BF349" i="3"/>
  <c r="BG349" i="3" s="1"/>
  <c r="BF351" i="3"/>
  <c r="BG351" i="3" s="1"/>
  <c r="BF352" i="3"/>
  <c r="BG352" i="3" s="1"/>
  <c r="BF354" i="3"/>
  <c r="BG354" i="3" s="1"/>
  <c r="BF356" i="3"/>
  <c r="BG356" i="3" s="1"/>
  <c r="BF357" i="3"/>
  <c r="BG357" i="3" s="1"/>
  <c r="BF358" i="3"/>
  <c r="BG358" i="3" s="1"/>
  <c r="BF360" i="3"/>
  <c r="BG360" i="3" s="1"/>
  <c r="BF361" i="3"/>
  <c r="BG361" i="3" s="1"/>
  <c r="BF362" i="3"/>
  <c r="BG362" i="3" s="1"/>
  <c r="BF363" i="3"/>
  <c r="BG363" i="3" s="1"/>
  <c r="BF367" i="3"/>
  <c r="BG367" i="3" s="1"/>
  <c r="BF369" i="3"/>
  <c r="BG369" i="3" s="1"/>
  <c r="BF370" i="3"/>
  <c r="BG370" i="3" s="1"/>
  <c r="BF371" i="3"/>
  <c r="BG371" i="3" s="1"/>
  <c r="BF372" i="3"/>
  <c r="BG372" i="3" s="1"/>
  <c r="BF373" i="3"/>
  <c r="BG373" i="3" s="1"/>
  <c r="BF374" i="3"/>
  <c r="BG374" i="3" s="1"/>
  <c r="BF375" i="3"/>
  <c r="BG375" i="3" s="1"/>
  <c r="BF376" i="3"/>
  <c r="BG376" i="3" s="1"/>
  <c r="BF379" i="3"/>
  <c r="BG379" i="3" s="1"/>
  <c r="BF380" i="3"/>
  <c r="BG380" i="3" s="1"/>
  <c r="BF381" i="3"/>
  <c r="BG381" i="3" s="1"/>
  <c r="BF382" i="3"/>
  <c r="BG382" i="3" s="1"/>
  <c r="BF383" i="3"/>
  <c r="BG383" i="3" s="1"/>
  <c r="BF384" i="3"/>
  <c r="BG384" i="3" s="1"/>
  <c r="BF388" i="3"/>
  <c r="BG388" i="3" s="1"/>
  <c r="BF389" i="3"/>
  <c r="BG389" i="3" s="1"/>
  <c r="BF390" i="3"/>
  <c r="BG390" i="3" s="1"/>
  <c r="BF391" i="3"/>
  <c r="BG391" i="3" s="1"/>
  <c r="BF393" i="3"/>
  <c r="BG393" i="3" s="1"/>
  <c r="BF394" i="3"/>
  <c r="BG394" i="3" s="1"/>
  <c r="BF395" i="3"/>
  <c r="BG395" i="3" s="1"/>
  <c r="BF396" i="3"/>
  <c r="BG396" i="3" s="1"/>
  <c r="BF397" i="3"/>
  <c r="BG397" i="3" s="1"/>
  <c r="BF398" i="3"/>
  <c r="BG398" i="3" s="1"/>
  <c r="BF400" i="3"/>
  <c r="BG400" i="3" s="1"/>
  <c r="BF402" i="3"/>
  <c r="BG402" i="3" s="1"/>
  <c r="BF403" i="3"/>
  <c r="BG403" i="3" s="1"/>
  <c r="BF405" i="3"/>
  <c r="BG405" i="3" s="1"/>
  <c r="BF406" i="3"/>
  <c r="BG406" i="3" s="1"/>
  <c r="BF407" i="3"/>
  <c r="BG407" i="3" s="1"/>
  <c r="BF408" i="3"/>
  <c r="BG408" i="3" s="1"/>
  <c r="BF409" i="3"/>
  <c r="BG409" i="3" s="1"/>
  <c r="BF412" i="3"/>
  <c r="BG412" i="3" s="1"/>
  <c r="BF413" i="3"/>
  <c r="BG413" i="3" s="1"/>
  <c r="BF415" i="3"/>
  <c r="BG415" i="3" s="1"/>
  <c r="BF416" i="3"/>
  <c r="BG416" i="3" s="1"/>
  <c r="BF417" i="3"/>
  <c r="BG417" i="3" s="1"/>
  <c r="BF418" i="3"/>
  <c r="BG418" i="3" s="1"/>
  <c r="BF419" i="3"/>
  <c r="BG419" i="3" s="1"/>
  <c r="BF420" i="3"/>
  <c r="BG420" i="3" s="1"/>
  <c r="BF422" i="3"/>
  <c r="BG422" i="3" s="1"/>
  <c r="BF423" i="3"/>
  <c r="BG423" i="3" s="1"/>
  <c r="BF425" i="3"/>
  <c r="BG425" i="3" s="1"/>
  <c r="BF10" i="3"/>
  <c r="BG10" i="3" s="1"/>
  <c r="BC11" i="3" l="1"/>
  <c r="BD11" i="3" s="1"/>
  <c r="BC12" i="3"/>
  <c r="BD12" i="3" s="1"/>
  <c r="BC13" i="3"/>
  <c r="BD13" i="3" s="1"/>
  <c r="BC14" i="3"/>
  <c r="BD14" i="3" s="1"/>
  <c r="BC19" i="3"/>
  <c r="BD19" i="3" s="1"/>
  <c r="BC20" i="3"/>
  <c r="BD20" i="3" s="1"/>
  <c r="BC21" i="3"/>
  <c r="BD21" i="3" s="1"/>
  <c r="BC23" i="3"/>
  <c r="BD23" i="3" s="1"/>
  <c r="BC24" i="3"/>
  <c r="BD24" i="3" s="1"/>
  <c r="BC25" i="3"/>
  <c r="BD25" i="3" s="1"/>
  <c r="BC26" i="3"/>
  <c r="BD26" i="3" s="1"/>
  <c r="BC27" i="3"/>
  <c r="BD27" i="3" s="1"/>
  <c r="BC30" i="3"/>
  <c r="BD30" i="3" s="1"/>
  <c r="BC31" i="3"/>
  <c r="BD31" i="3" s="1"/>
  <c r="BC32" i="3"/>
  <c r="BD32" i="3" s="1"/>
  <c r="BC33" i="3"/>
  <c r="BD33" i="3" s="1"/>
  <c r="BC35" i="3"/>
  <c r="BD35" i="3" s="1"/>
  <c r="BC36" i="3"/>
  <c r="BD36" i="3" s="1"/>
  <c r="BC37" i="3"/>
  <c r="BD37" i="3" s="1"/>
  <c r="BC38" i="3"/>
  <c r="BD38" i="3" s="1"/>
  <c r="BC39" i="3"/>
  <c r="BD39" i="3" s="1"/>
  <c r="BC40" i="3"/>
  <c r="BD40" i="3" s="1"/>
  <c r="BC41" i="3"/>
  <c r="BD41" i="3" s="1"/>
  <c r="BC43" i="3"/>
  <c r="BD43" i="3" s="1"/>
  <c r="BC44" i="3"/>
  <c r="BD44" i="3" s="1"/>
  <c r="BC45" i="3"/>
  <c r="BD45" i="3" s="1"/>
  <c r="BC46" i="3"/>
  <c r="BD46" i="3" s="1"/>
  <c r="BC47" i="3"/>
  <c r="BD47" i="3" s="1"/>
  <c r="BC48" i="3"/>
  <c r="BD48" i="3" s="1"/>
  <c r="BC49" i="3"/>
  <c r="BD49" i="3" s="1"/>
  <c r="BC51" i="3"/>
  <c r="BD51" i="3" s="1"/>
  <c r="BC52" i="3"/>
  <c r="BD52" i="3" s="1"/>
  <c r="BC53" i="3"/>
  <c r="BD53" i="3" s="1"/>
  <c r="BC54" i="3"/>
  <c r="BD54" i="3" s="1"/>
  <c r="BC55" i="3"/>
  <c r="BD55" i="3" s="1"/>
  <c r="BC56" i="3"/>
  <c r="BD56" i="3" s="1"/>
  <c r="BC57" i="3"/>
  <c r="BD57" i="3" s="1"/>
  <c r="BC58" i="3"/>
  <c r="BD58" i="3" s="1"/>
  <c r="BC60" i="3"/>
  <c r="BD60" i="3" s="1"/>
  <c r="BC61" i="3"/>
  <c r="BD61" i="3" s="1"/>
  <c r="BC62" i="3"/>
  <c r="BD62" i="3" s="1"/>
  <c r="BC63" i="3"/>
  <c r="BD63" i="3" s="1"/>
  <c r="BC65" i="3"/>
  <c r="BD65" i="3" s="1"/>
  <c r="BC67" i="3"/>
  <c r="BD67" i="3" s="1"/>
  <c r="BC68" i="3"/>
  <c r="BD68" i="3" s="1"/>
  <c r="BC69" i="3"/>
  <c r="BD69" i="3" s="1"/>
  <c r="BC70" i="3"/>
  <c r="BD70" i="3" s="1"/>
  <c r="BC72" i="3"/>
  <c r="BD72" i="3" s="1"/>
  <c r="BC88" i="3"/>
  <c r="BD88" i="3" s="1"/>
  <c r="BC89" i="3"/>
  <c r="BD89" i="3" s="1"/>
  <c r="BC90" i="3"/>
  <c r="BD90" i="3" s="1"/>
  <c r="BC92" i="3"/>
  <c r="BD92" i="3" s="1"/>
  <c r="BC93" i="3"/>
  <c r="BD93" i="3" s="1"/>
  <c r="BC94" i="3"/>
  <c r="BD94" i="3" s="1"/>
  <c r="BC96" i="3"/>
  <c r="BD96" i="3" s="1"/>
  <c r="BC97" i="3"/>
  <c r="BD97" i="3" s="1"/>
  <c r="BC98" i="3"/>
  <c r="BD98" i="3" s="1"/>
  <c r="BC99" i="3"/>
  <c r="BD99" i="3" s="1"/>
  <c r="BC100" i="3"/>
  <c r="BD100" i="3" s="1"/>
  <c r="BC101" i="3"/>
  <c r="BD101" i="3" s="1"/>
  <c r="BC102" i="3"/>
  <c r="BD102" i="3" s="1"/>
  <c r="BC103" i="3"/>
  <c r="BD103" i="3" s="1"/>
  <c r="BC104" i="3"/>
  <c r="BD104" i="3" s="1"/>
  <c r="BC105" i="3"/>
  <c r="BD105" i="3" s="1"/>
  <c r="BC107" i="3"/>
  <c r="BD107" i="3" s="1"/>
  <c r="BC108" i="3"/>
  <c r="BD108" i="3" s="1"/>
  <c r="BC109" i="3"/>
  <c r="BD109" i="3" s="1"/>
  <c r="BC110" i="3"/>
  <c r="BD110" i="3" s="1"/>
  <c r="BC111" i="3"/>
  <c r="BD111" i="3" s="1"/>
  <c r="BC112" i="3"/>
  <c r="BD112" i="3" s="1"/>
  <c r="BC114" i="3"/>
  <c r="BD114" i="3" s="1"/>
  <c r="BC115" i="3"/>
  <c r="BD115" i="3" s="1"/>
  <c r="BC116" i="3"/>
  <c r="BD116" i="3" s="1"/>
  <c r="BC117" i="3"/>
  <c r="BD117" i="3" s="1"/>
  <c r="BC118" i="3"/>
  <c r="BD118" i="3" s="1"/>
  <c r="BC119" i="3"/>
  <c r="BD119" i="3" s="1"/>
  <c r="BC120" i="3"/>
  <c r="BD120" i="3" s="1"/>
  <c r="BC121" i="3"/>
  <c r="BD121" i="3" s="1"/>
  <c r="BC122" i="3"/>
  <c r="BD122" i="3" s="1"/>
  <c r="BC123" i="3"/>
  <c r="BD123" i="3" s="1"/>
  <c r="BC126" i="3"/>
  <c r="BD126" i="3" s="1"/>
  <c r="BC128" i="3"/>
  <c r="BD128" i="3" s="1"/>
  <c r="BC129" i="3"/>
  <c r="BD129" i="3" s="1"/>
  <c r="BC130" i="3"/>
  <c r="BD130" i="3" s="1"/>
  <c r="BC131" i="3"/>
  <c r="BD131" i="3" s="1"/>
  <c r="BC135" i="3"/>
  <c r="BD135" i="3" s="1"/>
  <c r="BC136" i="3"/>
  <c r="BD136" i="3" s="1"/>
  <c r="BC137" i="3"/>
  <c r="BD137" i="3" s="1"/>
  <c r="BC138" i="3"/>
  <c r="BD138" i="3" s="1"/>
  <c r="BC139" i="3"/>
  <c r="BD139" i="3" s="1"/>
  <c r="BC142" i="3"/>
  <c r="BD142" i="3" s="1"/>
  <c r="BC143" i="3"/>
  <c r="BD143" i="3" s="1"/>
  <c r="BC144" i="3"/>
  <c r="BD144" i="3" s="1"/>
  <c r="BC145" i="3"/>
  <c r="BD145" i="3" s="1"/>
  <c r="BC146" i="3"/>
  <c r="BD146" i="3" s="1"/>
  <c r="BC147" i="3"/>
  <c r="BD147" i="3" s="1"/>
  <c r="BC148" i="3"/>
  <c r="BD148" i="3" s="1"/>
  <c r="BC149" i="3"/>
  <c r="BD149" i="3" s="1"/>
  <c r="BC150" i="3"/>
  <c r="BD150" i="3" s="1"/>
  <c r="BC151" i="3"/>
  <c r="BD151" i="3" s="1"/>
  <c r="BC152" i="3"/>
  <c r="BD152" i="3" s="1"/>
  <c r="BC153" i="3"/>
  <c r="BD153" i="3" s="1"/>
  <c r="BC154" i="3"/>
  <c r="BD154" i="3" s="1"/>
  <c r="BC155" i="3"/>
  <c r="BD155" i="3" s="1"/>
  <c r="BC156" i="3"/>
  <c r="BD156" i="3" s="1"/>
  <c r="BC157" i="3"/>
  <c r="BD157" i="3" s="1"/>
  <c r="BC158" i="3"/>
  <c r="BD158" i="3" s="1"/>
  <c r="BC159" i="3"/>
  <c r="BD159" i="3" s="1"/>
  <c r="BC161" i="3"/>
  <c r="BD161" i="3" s="1"/>
  <c r="BC163" i="3"/>
  <c r="BD163" i="3" s="1"/>
  <c r="BC164" i="3"/>
  <c r="BD164" i="3" s="1"/>
  <c r="BC165" i="3"/>
  <c r="BD165" i="3" s="1"/>
  <c r="BC166" i="3"/>
  <c r="BD166" i="3" s="1"/>
  <c r="BC167" i="3"/>
  <c r="BD167" i="3" s="1"/>
  <c r="BC168" i="3"/>
  <c r="BD168" i="3" s="1"/>
  <c r="BC169" i="3"/>
  <c r="BD169" i="3" s="1"/>
  <c r="BC171" i="3"/>
  <c r="BD171" i="3" s="1"/>
  <c r="BC172" i="3"/>
  <c r="BD172" i="3" s="1"/>
  <c r="BC173" i="3"/>
  <c r="BD173" i="3" s="1"/>
  <c r="BC174" i="3"/>
  <c r="BD174" i="3" s="1"/>
  <c r="BC175" i="3"/>
  <c r="BD175" i="3" s="1"/>
  <c r="BC176" i="3"/>
  <c r="BD176" i="3" s="1"/>
  <c r="BC177" i="3"/>
  <c r="BD177" i="3" s="1"/>
  <c r="BC178" i="3"/>
  <c r="BD178" i="3" s="1"/>
  <c r="BC179" i="3"/>
  <c r="BD179" i="3" s="1"/>
  <c r="BC180" i="3"/>
  <c r="BD180" i="3" s="1"/>
  <c r="BC181" i="3"/>
  <c r="BD181" i="3" s="1"/>
  <c r="BC183" i="3"/>
  <c r="BD183" i="3" s="1"/>
  <c r="BC184" i="3"/>
  <c r="BD184" i="3" s="1"/>
  <c r="BC185" i="3"/>
  <c r="BD185" i="3" s="1"/>
  <c r="BC186" i="3"/>
  <c r="BD186" i="3" s="1"/>
  <c r="BC187" i="3"/>
  <c r="BD187" i="3" s="1"/>
  <c r="BC188" i="3"/>
  <c r="BD188" i="3" s="1"/>
  <c r="BC189" i="3"/>
  <c r="BD189" i="3" s="1"/>
  <c r="BC17" i="3"/>
  <c r="BD17" i="3" s="1"/>
  <c r="BC190" i="3"/>
  <c r="BD190" i="3" s="1"/>
  <c r="BC191" i="3"/>
  <c r="BD191" i="3" s="1"/>
  <c r="BC192" i="3"/>
  <c r="BD192" i="3" s="1"/>
  <c r="BC193" i="3"/>
  <c r="BD193" i="3" s="1"/>
  <c r="BC194" i="3"/>
  <c r="BD194" i="3" s="1"/>
  <c r="BC197" i="3"/>
  <c r="BD197" i="3" s="1"/>
  <c r="BC198" i="3"/>
  <c r="BD198" i="3" s="1"/>
  <c r="BC199" i="3"/>
  <c r="BD199" i="3" s="1"/>
  <c r="BC200" i="3"/>
  <c r="BD200" i="3" s="1"/>
  <c r="BC201" i="3"/>
  <c r="BD201" i="3" s="1"/>
  <c r="BC202" i="3"/>
  <c r="BD202" i="3" s="1"/>
  <c r="BC203" i="3"/>
  <c r="BD203" i="3" s="1"/>
  <c r="BC204" i="3"/>
  <c r="BD204" i="3" s="1"/>
  <c r="BC207" i="3"/>
  <c r="BD207" i="3" s="1"/>
  <c r="BC208" i="3"/>
  <c r="BD208" i="3" s="1"/>
  <c r="BC209" i="3"/>
  <c r="BD209" i="3" s="1"/>
  <c r="BC210" i="3"/>
  <c r="BD210" i="3" s="1"/>
  <c r="BC211" i="3"/>
  <c r="BD211" i="3" s="1"/>
  <c r="BC212" i="3"/>
  <c r="BD212" i="3" s="1"/>
  <c r="BC213" i="3"/>
  <c r="BD213" i="3" s="1"/>
  <c r="BC214" i="3"/>
  <c r="BD214" i="3" s="1"/>
  <c r="BC215" i="3"/>
  <c r="BD215" i="3" s="1"/>
  <c r="BC216" i="3"/>
  <c r="BD216" i="3" s="1"/>
  <c r="BC217" i="3"/>
  <c r="BD217" i="3" s="1"/>
  <c r="BC219" i="3"/>
  <c r="BD219" i="3" s="1"/>
  <c r="BC220" i="3"/>
  <c r="BD220" i="3" s="1"/>
  <c r="BC221" i="3"/>
  <c r="BD221" i="3" s="1"/>
  <c r="BC224" i="3"/>
  <c r="BD224" i="3" s="1"/>
  <c r="BC225" i="3"/>
  <c r="BD225" i="3" s="1"/>
  <c r="BC226" i="3"/>
  <c r="BD226" i="3" s="1"/>
  <c r="BC227" i="3"/>
  <c r="BD227" i="3" s="1"/>
  <c r="BC228" i="3"/>
  <c r="BD228" i="3" s="1"/>
  <c r="BC229" i="3"/>
  <c r="BD229" i="3" s="1"/>
  <c r="BC230" i="3"/>
  <c r="BD230" i="3" s="1"/>
  <c r="BC232" i="3"/>
  <c r="BD232" i="3" s="1"/>
  <c r="BC233" i="3"/>
  <c r="BD233" i="3" s="1"/>
  <c r="BC234" i="3"/>
  <c r="BD234" i="3" s="1"/>
  <c r="BC235" i="3"/>
  <c r="BD235" i="3" s="1"/>
  <c r="BC236" i="3"/>
  <c r="BD236" i="3" s="1"/>
  <c r="BC238" i="3"/>
  <c r="BD238" i="3" s="1"/>
  <c r="BC239" i="3"/>
  <c r="BD239" i="3" s="1"/>
  <c r="BC240" i="3"/>
  <c r="BD240" i="3" s="1"/>
  <c r="BC241" i="3"/>
  <c r="BD241" i="3" s="1"/>
  <c r="BC242" i="3"/>
  <c r="BD242" i="3" s="1"/>
  <c r="BC243" i="3"/>
  <c r="BD243" i="3" s="1"/>
  <c r="BC244" i="3"/>
  <c r="BD244" i="3" s="1"/>
  <c r="BC245" i="3"/>
  <c r="BD245" i="3" s="1"/>
  <c r="BC247" i="3"/>
  <c r="BD247" i="3" s="1"/>
  <c r="BC248" i="3"/>
  <c r="BD248" i="3" s="1"/>
  <c r="BC249" i="3"/>
  <c r="BD249" i="3" s="1"/>
  <c r="BC251" i="3"/>
  <c r="BD251" i="3" s="1"/>
  <c r="BC252" i="3"/>
  <c r="BD252" i="3" s="1"/>
  <c r="BC254" i="3"/>
  <c r="BD254" i="3" s="1"/>
  <c r="BC255" i="3"/>
  <c r="BD255" i="3" s="1"/>
  <c r="BC256" i="3"/>
  <c r="BD256" i="3" s="1"/>
  <c r="BC257" i="3"/>
  <c r="BD257" i="3" s="1"/>
  <c r="BC259" i="3"/>
  <c r="BD259" i="3" s="1"/>
  <c r="BC260" i="3"/>
  <c r="BD260" i="3" s="1"/>
  <c r="BC261" i="3"/>
  <c r="BD261" i="3" s="1"/>
  <c r="BC263" i="3"/>
  <c r="BD263" i="3" s="1"/>
  <c r="BC264" i="3"/>
  <c r="BD264" i="3" s="1"/>
  <c r="BC266" i="3"/>
  <c r="BD266" i="3" s="1"/>
  <c r="BC267" i="3"/>
  <c r="BD267" i="3" s="1"/>
  <c r="BC268" i="3"/>
  <c r="BD268" i="3" s="1"/>
  <c r="BC270" i="3"/>
  <c r="BD270" i="3" s="1"/>
  <c r="BC271" i="3"/>
  <c r="BD271" i="3" s="1"/>
  <c r="BC272" i="3"/>
  <c r="BD272" i="3" s="1"/>
  <c r="BC273" i="3"/>
  <c r="BD273" i="3" s="1"/>
  <c r="BC274" i="3"/>
  <c r="BD274" i="3" s="1"/>
  <c r="BC277" i="3"/>
  <c r="BD277" i="3" s="1"/>
  <c r="BC278" i="3"/>
  <c r="BD278" i="3" s="1"/>
  <c r="BC279" i="3"/>
  <c r="BD279" i="3" s="1"/>
  <c r="BC280" i="3"/>
  <c r="BD280" i="3" s="1"/>
  <c r="BC281" i="3"/>
  <c r="BD281" i="3" s="1"/>
  <c r="BC282" i="3"/>
  <c r="BD282" i="3" s="1"/>
  <c r="BC283" i="3"/>
  <c r="BD283" i="3" s="1"/>
  <c r="BC284" i="3"/>
  <c r="BD284" i="3" s="1"/>
  <c r="BC285" i="3"/>
  <c r="BD285" i="3" s="1"/>
  <c r="BC287" i="3"/>
  <c r="BD287" i="3" s="1"/>
  <c r="BC288" i="3"/>
  <c r="BD288" i="3" s="1"/>
  <c r="BC289" i="3"/>
  <c r="BD289" i="3" s="1"/>
  <c r="BC290" i="3"/>
  <c r="BD290" i="3" s="1"/>
  <c r="BC291" i="3"/>
  <c r="BD291" i="3" s="1"/>
  <c r="BC292" i="3"/>
  <c r="BD292" i="3" s="1"/>
  <c r="BC293" i="3"/>
  <c r="BD293" i="3" s="1"/>
  <c r="BC295" i="3"/>
  <c r="BD295" i="3" s="1"/>
  <c r="BC296" i="3"/>
  <c r="BD296" i="3" s="1"/>
  <c r="BC298" i="3"/>
  <c r="BD298" i="3" s="1"/>
  <c r="BC299" i="3"/>
  <c r="BD299" i="3" s="1"/>
  <c r="BC300" i="3"/>
  <c r="BD300" i="3" s="1"/>
  <c r="BC302" i="3"/>
  <c r="BD302" i="3" s="1"/>
  <c r="BC303" i="3"/>
  <c r="BD303" i="3" s="1"/>
  <c r="BC304" i="3"/>
  <c r="BD304" i="3" s="1"/>
  <c r="BC305" i="3"/>
  <c r="BD305" i="3" s="1"/>
  <c r="BC306" i="3"/>
  <c r="BD306" i="3" s="1"/>
  <c r="BC307" i="3"/>
  <c r="BD307" i="3" s="1"/>
  <c r="BC308" i="3"/>
  <c r="BD308" i="3" s="1"/>
  <c r="BC309" i="3"/>
  <c r="BD309" i="3" s="1"/>
  <c r="BC310" i="3"/>
  <c r="BD310" i="3" s="1"/>
  <c r="BC311" i="3"/>
  <c r="BD311" i="3" s="1"/>
  <c r="BC312" i="3"/>
  <c r="BD312" i="3" s="1"/>
  <c r="BC313" i="3"/>
  <c r="BD313" i="3" s="1"/>
  <c r="BC315" i="3"/>
  <c r="BD315" i="3" s="1"/>
  <c r="BC316" i="3"/>
  <c r="BD316" i="3" s="1"/>
  <c r="BC317" i="3"/>
  <c r="BD317" i="3" s="1"/>
  <c r="BC318" i="3"/>
  <c r="BD318" i="3" s="1"/>
  <c r="BC319" i="3"/>
  <c r="BD319" i="3" s="1"/>
  <c r="BC320" i="3"/>
  <c r="BD320" i="3" s="1"/>
  <c r="BC321" i="3"/>
  <c r="BD321" i="3" s="1"/>
  <c r="BC322" i="3"/>
  <c r="BD322" i="3" s="1"/>
  <c r="BC323" i="3"/>
  <c r="BD323" i="3" s="1"/>
  <c r="BC326" i="3"/>
  <c r="BD326" i="3" s="1"/>
  <c r="BC327" i="3"/>
  <c r="BD327" i="3" s="1"/>
  <c r="BC328" i="3"/>
  <c r="BD328" i="3" s="1"/>
  <c r="BC329" i="3"/>
  <c r="BD329" i="3" s="1"/>
  <c r="BC330" i="3"/>
  <c r="BD330" i="3" s="1"/>
  <c r="BC331" i="3"/>
  <c r="BD331" i="3" s="1"/>
  <c r="BC332" i="3"/>
  <c r="BD332" i="3" s="1"/>
  <c r="BC333" i="3"/>
  <c r="BD333" i="3" s="1"/>
  <c r="BC337" i="3"/>
  <c r="BD337" i="3" s="1"/>
  <c r="BC338" i="3"/>
  <c r="BD338" i="3" s="1"/>
  <c r="BC339" i="3"/>
  <c r="BD339" i="3" s="1"/>
  <c r="BC340" i="3"/>
  <c r="BD340" i="3" s="1"/>
  <c r="BC341" i="3"/>
  <c r="BD341" i="3" s="1"/>
  <c r="BC343" i="3"/>
  <c r="BD343" i="3" s="1"/>
  <c r="BC344" i="3"/>
  <c r="BD344" i="3" s="1"/>
  <c r="BC345" i="3"/>
  <c r="BD345" i="3" s="1"/>
  <c r="BC346" i="3"/>
  <c r="BD346" i="3" s="1"/>
  <c r="BC347" i="3"/>
  <c r="BD347" i="3" s="1"/>
  <c r="BC348" i="3"/>
  <c r="BD348" i="3" s="1"/>
  <c r="BC349" i="3"/>
  <c r="BD349" i="3" s="1"/>
  <c r="BC351" i="3"/>
  <c r="BD351" i="3" s="1"/>
  <c r="BC352" i="3"/>
  <c r="BD352" i="3" s="1"/>
  <c r="BC354" i="3"/>
  <c r="BD354" i="3" s="1"/>
  <c r="BC356" i="3"/>
  <c r="BD356" i="3" s="1"/>
  <c r="BC357" i="3"/>
  <c r="BD357" i="3" s="1"/>
  <c r="BC358" i="3"/>
  <c r="BD358" i="3" s="1"/>
  <c r="BC360" i="3"/>
  <c r="BD360" i="3" s="1"/>
  <c r="BC361" i="3"/>
  <c r="BD361" i="3" s="1"/>
  <c r="BC362" i="3"/>
  <c r="BD362" i="3" s="1"/>
  <c r="BC363" i="3"/>
  <c r="BD363" i="3" s="1"/>
  <c r="BC367" i="3"/>
  <c r="BD367" i="3" s="1"/>
  <c r="BC369" i="3"/>
  <c r="BD369" i="3" s="1"/>
  <c r="BC370" i="3"/>
  <c r="BD370" i="3" s="1"/>
  <c r="BC371" i="3"/>
  <c r="BD371" i="3" s="1"/>
  <c r="BC372" i="3"/>
  <c r="BD372" i="3" s="1"/>
  <c r="BC373" i="3"/>
  <c r="BD373" i="3" s="1"/>
  <c r="BC374" i="3"/>
  <c r="BD374" i="3" s="1"/>
  <c r="BC375" i="3"/>
  <c r="BD375" i="3" s="1"/>
  <c r="BC376" i="3"/>
  <c r="BD376" i="3" s="1"/>
  <c r="BC379" i="3"/>
  <c r="BD379" i="3" s="1"/>
  <c r="BC380" i="3"/>
  <c r="BD380" i="3" s="1"/>
  <c r="BC381" i="3"/>
  <c r="BD381" i="3" s="1"/>
  <c r="BC382" i="3"/>
  <c r="BD382" i="3" s="1"/>
  <c r="BC383" i="3"/>
  <c r="BD383" i="3" s="1"/>
  <c r="BC384" i="3"/>
  <c r="BD384" i="3" s="1"/>
  <c r="BC388" i="3"/>
  <c r="BD388" i="3" s="1"/>
  <c r="BC389" i="3"/>
  <c r="BD389" i="3" s="1"/>
  <c r="BC390" i="3"/>
  <c r="BD390" i="3" s="1"/>
  <c r="BC391" i="3"/>
  <c r="BD391" i="3" s="1"/>
  <c r="BC393" i="3"/>
  <c r="BD393" i="3" s="1"/>
  <c r="BC394" i="3"/>
  <c r="BD394" i="3" s="1"/>
  <c r="BC395" i="3"/>
  <c r="BD395" i="3" s="1"/>
  <c r="BC396" i="3"/>
  <c r="BD396" i="3" s="1"/>
  <c r="BC397" i="3"/>
  <c r="BD397" i="3" s="1"/>
  <c r="BC398" i="3"/>
  <c r="BD398" i="3" s="1"/>
  <c r="BC400" i="3"/>
  <c r="BD400" i="3" s="1"/>
  <c r="BC402" i="3"/>
  <c r="BD402" i="3" s="1"/>
  <c r="BC403" i="3"/>
  <c r="BD403" i="3" s="1"/>
  <c r="BC405" i="3"/>
  <c r="BD405" i="3" s="1"/>
  <c r="BC406" i="3"/>
  <c r="BD406" i="3" s="1"/>
  <c r="BC407" i="3"/>
  <c r="BD407" i="3" s="1"/>
  <c r="BC408" i="3"/>
  <c r="BD408" i="3" s="1"/>
  <c r="BC409" i="3"/>
  <c r="BD409" i="3" s="1"/>
  <c r="BC412" i="3"/>
  <c r="BD412" i="3" s="1"/>
  <c r="BC413" i="3"/>
  <c r="BD413" i="3" s="1"/>
  <c r="BC415" i="3"/>
  <c r="BD415" i="3" s="1"/>
  <c r="BC416" i="3"/>
  <c r="BD416" i="3" s="1"/>
  <c r="BC417" i="3"/>
  <c r="BD417" i="3" s="1"/>
  <c r="BC418" i="3"/>
  <c r="BD418" i="3" s="1"/>
  <c r="BC419" i="3"/>
  <c r="BD419" i="3" s="1"/>
  <c r="BC420" i="3"/>
  <c r="BD420" i="3" s="1"/>
  <c r="BC422" i="3"/>
  <c r="BD422" i="3" s="1"/>
  <c r="BC423" i="3"/>
  <c r="BD423" i="3" s="1"/>
  <c r="BC425" i="3"/>
  <c r="BD425" i="3" s="1"/>
  <c r="BC10" i="3"/>
  <c r="BD10" i="3" s="1"/>
  <c r="AB159" i="3" l="1"/>
  <c r="AM159" i="3" s="1"/>
  <c r="AN159" i="3" s="1"/>
  <c r="AB157" i="3"/>
  <c r="AM157" i="3" s="1"/>
  <c r="AN157" i="3" l="1"/>
  <c r="AZ96" i="3" l="1"/>
  <c r="BA96" i="3" s="1"/>
  <c r="AZ97" i="3"/>
  <c r="BA97" i="3" s="1"/>
  <c r="AZ11" i="3"/>
  <c r="BA11" i="3" s="1"/>
  <c r="AZ12" i="3"/>
  <c r="BA12" i="3" s="1"/>
  <c r="AZ13" i="3"/>
  <c r="BA13" i="3" s="1"/>
  <c r="AZ14" i="3"/>
  <c r="BA14" i="3" s="1"/>
  <c r="AZ19" i="3"/>
  <c r="BA19" i="3" s="1"/>
  <c r="AZ20" i="3"/>
  <c r="BA20" i="3" s="1"/>
  <c r="AZ21" i="3"/>
  <c r="BA21" i="3" s="1"/>
  <c r="AZ24" i="3"/>
  <c r="BA24" i="3" s="1"/>
  <c r="AZ25" i="3"/>
  <c r="BA25" i="3" s="1"/>
  <c r="AZ26" i="3"/>
  <c r="BA26" i="3" s="1"/>
  <c r="AZ27" i="3"/>
  <c r="BA27" i="3" s="1"/>
  <c r="AZ30" i="3"/>
  <c r="BA30" i="3" s="1"/>
  <c r="AZ31" i="3"/>
  <c r="BA31" i="3" s="1"/>
  <c r="AZ32" i="3"/>
  <c r="BA32" i="3" s="1"/>
  <c r="AZ33" i="3"/>
  <c r="BA33" i="3" s="1"/>
  <c r="AZ35" i="3"/>
  <c r="BA35" i="3" s="1"/>
  <c r="AZ36" i="3"/>
  <c r="BA36" i="3" s="1"/>
  <c r="AZ37" i="3"/>
  <c r="BA37" i="3" s="1"/>
  <c r="AZ38" i="3"/>
  <c r="BA38" i="3" s="1"/>
  <c r="AZ39" i="3"/>
  <c r="BA39" i="3" s="1"/>
  <c r="AZ40" i="3"/>
  <c r="BA40" i="3" s="1"/>
  <c r="AZ41" i="3"/>
  <c r="BA41" i="3" s="1"/>
  <c r="AZ43" i="3"/>
  <c r="BA43" i="3" s="1"/>
  <c r="AZ44" i="3"/>
  <c r="BA44" i="3" s="1"/>
  <c r="AZ45" i="3"/>
  <c r="BA45" i="3" s="1"/>
  <c r="AZ46" i="3"/>
  <c r="BA46" i="3" s="1"/>
  <c r="AZ47" i="3"/>
  <c r="BA47" i="3" s="1"/>
  <c r="AZ48" i="3"/>
  <c r="BA48" i="3" s="1"/>
  <c r="AZ49" i="3"/>
  <c r="BA49" i="3" s="1"/>
  <c r="AZ51" i="3"/>
  <c r="BA51" i="3" s="1"/>
  <c r="AZ52" i="3"/>
  <c r="BA52" i="3" s="1"/>
  <c r="AZ53" i="3"/>
  <c r="BA53" i="3" s="1"/>
  <c r="AZ54" i="3"/>
  <c r="BA54" i="3" s="1"/>
  <c r="AZ55" i="3"/>
  <c r="BA55" i="3" s="1"/>
  <c r="AZ56" i="3"/>
  <c r="BA56" i="3" s="1"/>
  <c r="AZ57" i="3"/>
  <c r="BA57" i="3" s="1"/>
  <c r="AZ58" i="3"/>
  <c r="BA58" i="3" s="1"/>
  <c r="AZ60" i="3"/>
  <c r="BA60" i="3" s="1"/>
  <c r="AZ61" i="3"/>
  <c r="BA61" i="3" s="1"/>
  <c r="AZ62" i="3"/>
  <c r="BA62" i="3" s="1"/>
  <c r="AZ63" i="3"/>
  <c r="BA63" i="3" s="1"/>
  <c r="AZ65" i="3"/>
  <c r="BA65" i="3" s="1"/>
  <c r="AZ67" i="3"/>
  <c r="BA67" i="3" s="1"/>
  <c r="AZ68" i="3"/>
  <c r="BA68" i="3" s="1"/>
  <c r="AZ69" i="3"/>
  <c r="BA69" i="3" s="1"/>
  <c r="AZ70" i="3"/>
  <c r="BA70" i="3" s="1"/>
  <c r="AZ72" i="3"/>
  <c r="BA72" i="3" s="1"/>
  <c r="AZ89" i="3"/>
  <c r="BA89" i="3" s="1"/>
  <c r="AZ90" i="3"/>
  <c r="BA90" i="3" s="1"/>
  <c r="AZ92" i="3"/>
  <c r="BA92" i="3" s="1"/>
  <c r="AZ93" i="3"/>
  <c r="BA93" i="3" s="1"/>
  <c r="AZ94" i="3"/>
  <c r="BA94" i="3" s="1"/>
  <c r="AZ98" i="3"/>
  <c r="BA98" i="3" s="1"/>
  <c r="AZ99" i="3"/>
  <c r="BA99" i="3" s="1"/>
  <c r="AZ100" i="3"/>
  <c r="BA100" i="3" s="1"/>
  <c r="AZ101" i="3"/>
  <c r="BA101" i="3" s="1"/>
  <c r="AZ102" i="3"/>
  <c r="BA102" i="3" s="1"/>
  <c r="AZ103" i="3"/>
  <c r="BA103" i="3" s="1"/>
  <c r="AZ104" i="3"/>
  <c r="BA104" i="3" s="1"/>
  <c r="AZ105" i="3"/>
  <c r="BA105" i="3" s="1"/>
  <c r="AZ107" i="3"/>
  <c r="BA107" i="3" s="1"/>
  <c r="AZ108" i="3"/>
  <c r="BA108" i="3" s="1"/>
  <c r="AZ109" i="3"/>
  <c r="BA109" i="3" s="1"/>
  <c r="AZ110" i="3"/>
  <c r="BA110" i="3" s="1"/>
  <c r="AZ111" i="3"/>
  <c r="BA111" i="3" s="1"/>
  <c r="AZ112" i="3"/>
  <c r="BA112" i="3" s="1"/>
  <c r="AZ114" i="3"/>
  <c r="BA114" i="3" s="1"/>
  <c r="AZ115" i="3"/>
  <c r="BA115" i="3" s="1"/>
  <c r="AZ116" i="3"/>
  <c r="BA116" i="3" s="1"/>
  <c r="AZ117" i="3"/>
  <c r="BA117" i="3" s="1"/>
  <c r="AZ118" i="3"/>
  <c r="BA118" i="3" s="1"/>
  <c r="AZ119" i="3"/>
  <c r="BA119" i="3" s="1"/>
  <c r="AZ120" i="3"/>
  <c r="BA120" i="3" s="1"/>
  <c r="AZ121" i="3"/>
  <c r="BA121" i="3" s="1"/>
  <c r="AZ122" i="3"/>
  <c r="BA122" i="3" s="1"/>
  <c r="AZ123" i="3"/>
  <c r="BA123" i="3" s="1"/>
  <c r="AZ126" i="3"/>
  <c r="BA126" i="3" s="1"/>
  <c r="AZ128" i="3"/>
  <c r="BA128" i="3" s="1"/>
  <c r="AZ129" i="3"/>
  <c r="BA129" i="3" s="1"/>
  <c r="AZ130" i="3"/>
  <c r="BA130" i="3" s="1"/>
  <c r="AZ131" i="3"/>
  <c r="BA131" i="3" s="1"/>
  <c r="AZ135" i="3"/>
  <c r="BA135" i="3" s="1"/>
  <c r="AZ136" i="3"/>
  <c r="BA136" i="3" s="1"/>
  <c r="AZ137" i="3"/>
  <c r="BA137" i="3" s="1"/>
  <c r="AZ138" i="3"/>
  <c r="BA138" i="3" s="1"/>
  <c r="AZ139" i="3"/>
  <c r="BA139" i="3" s="1"/>
  <c r="AZ142" i="3"/>
  <c r="BA142" i="3" s="1"/>
  <c r="AZ143" i="3"/>
  <c r="BA143" i="3" s="1"/>
  <c r="AZ144" i="3"/>
  <c r="BA144" i="3" s="1"/>
  <c r="AZ145" i="3"/>
  <c r="BA145" i="3" s="1"/>
  <c r="AZ146" i="3"/>
  <c r="BA146" i="3" s="1"/>
  <c r="AZ147" i="3"/>
  <c r="BA147" i="3" s="1"/>
  <c r="AZ148" i="3"/>
  <c r="BA148" i="3" s="1"/>
  <c r="AZ149" i="3"/>
  <c r="BA149" i="3" s="1"/>
  <c r="AZ150" i="3"/>
  <c r="BA150" i="3" s="1"/>
  <c r="AZ151" i="3"/>
  <c r="BA151" i="3" s="1"/>
  <c r="AZ152" i="3"/>
  <c r="BA152" i="3" s="1"/>
  <c r="AZ153" i="3"/>
  <c r="BA153" i="3" s="1"/>
  <c r="AZ154" i="3"/>
  <c r="BA154" i="3" s="1"/>
  <c r="AZ155" i="3"/>
  <c r="BA155" i="3" s="1"/>
  <c r="AZ156" i="3"/>
  <c r="BA156" i="3" s="1"/>
  <c r="AZ158" i="3"/>
  <c r="BA158" i="3" s="1"/>
  <c r="AZ161" i="3"/>
  <c r="BA161" i="3" s="1"/>
  <c r="AZ163" i="3"/>
  <c r="BA163" i="3" s="1"/>
  <c r="AZ164" i="3"/>
  <c r="BA164" i="3" s="1"/>
  <c r="AZ165" i="3"/>
  <c r="BA165" i="3" s="1"/>
  <c r="AZ166" i="3"/>
  <c r="BA166" i="3" s="1"/>
  <c r="AZ167" i="3"/>
  <c r="BA167" i="3" s="1"/>
  <c r="AZ168" i="3"/>
  <c r="BA168" i="3" s="1"/>
  <c r="AZ169" i="3"/>
  <c r="BA169" i="3" s="1"/>
  <c r="AZ171" i="3"/>
  <c r="BA171" i="3" s="1"/>
  <c r="AZ172" i="3"/>
  <c r="BA172" i="3" s="1"/>
  <c r="AZ173" i="3"/>
  <c r="BA173" i="3" s="1"/>
  <c r="AZ174" i="3"/>
  <c r="BA174" i="3" s="1"/>
  <c r="AZ175" i="3"/>
  <c r="BA175" i="3" s="1"/>
  <c r="AZ176" i="3"/>
  <c r="BA176" i="3" s="1"/>
  <c r="AZ177" i="3"/>
  <c r="BA177" i="3" s="1"/>
  <c r="AZ178" i="3"/>
  <c r="BA178" i="3" s="1"/>
  <c r="AZ179" i="3"/>
  <c r="BA179" i="3" s="1"/>
  <c r="AZ180" i="3"/>
  <c r="BA180" i="3" s="1"/>
  <c r="AZ181" i="3"/>
  <c r="BA181" i="3" s="1"/>
  <c r="AZ183" i="3"/>
  <c r="BA183" i="3" s="1"/>
  <c r="AZ184" i="3"/>
  <c r="BA184" i="3" s="1"/>
  <c r="AZ185" i="3"/>
  <c r="BA185" i="3" s="1"/>
  <c r="AZ186" i="3"/>
  <c r="BA186" i="3" s="1"/>
  <c r="AZ187" i="3"/>
  <c r="BA187" i="3" s="1"/>
  <c r="AZ188" i="3"/>
  <c r="BA188" i="3" s="1"/>
  <c r="AZ189" i="3"/>
  <c r="BA189" i="3" s="1"/>
  <c r="AZ17" i="3"/>
  <c r="BA17" i="3" s="1"/>
  <c r="AZ190" i="3"/>
  <c r="BA190" i="3" s="1"/>
  <c r="AZ191" i="3"/>
  <c r="BA191" i="3" s="1"/>
  <c r="AZ192" i="3"/>
  <c r="BA192" i="3" s="1"/>
  <c r="AZ193" i="3"/>
  <c r="BA193" i="3" s="1"/>
  <c r="AZ194" i="3"/>
  <c r="BA194" i="3" s="1"/>
  <c r="AZ197" i="3"/>
  <c r="BA197" i="3" s="1"/>
  <c r="AZ198" i="3"/>
  <c r="BA198" i="3" s="1"/>
  <c r="AZ199" i="3"/>
  <c r="BA199" i="3" s="1"/>
  <c r="AZ200" i="3"/>
  <c r="BA200" i="3" s="1"/>
  <c r="AZ201" i="3"/>
  <c r="BA201" i="3" s="1"/>
  <c r="AZ202" i="3"/>
  <c r="BA202" i="3" s="1"/>
  <c r="AZ203" i="3"/>
  <c r="BA203" i="3" s="1"/>
  <c r="AZ204" i="3"/>
  <c r="BA204" i="3" s="1"/>
  <c r="AZ207" i="3"/>
  <c r="BA207" i="3" s="1"/>
  <c r="AZ208" i="3"/>
  <c r="BA208" i="3" s="1"/>
  <c r="AZ209" i="3"/>
  <c r="BA209" i="3" s="1"/>
  <c r="AZ210" i="3"/>
  <c r="BA210" i="3" s="1"/>
  <c r="AZ211" i="3"/>
  <c r="BA211" i="3" s="1"/>
  <c r="AZ212" i="3"/>
  <c r="BA212" i="3" s="1"/>
  <c r="AZ213" i="3"/>
  <c r="BA213" i="3" s="1"/>
  <c r="AZ214" i="3"/>
  <c r="BA214" i="3" s="1"/>
  <c r="AZ215" i="3"/>
  <c r="BA215" i="3" s="1"/>
  <c r="AZ216" i="3"/>
  <c r="BA216" i="3" s="1"/>
  <c r="AZ217" i="3"/>
  <c r="BA217" i="3" s="1"/>
  <c r="AZ219" i="3"/>
  <c r="BA219" i="3" s="1"/>
  <c r="AZ220" i="3"/>
  <c r="BA220" i="3" s="1"/>
  <c r="AZ221" i="3"/>
  <c r="BA221" i="3" s="1"/>
  <c r="AZ224" i="3"/>
  <c r="BA224" i="3" s="1"/>
  <c r="AZ225" i="3"/>
  <c r="BA225" i="3" s="1"/>
  <c r="AZ226" i="3"/>
  <c r="BA226" i="3" s="1"/>
  <c r="AZ227" i="3"/>
  <c r="BA227" i="3" s="1"/>
  <c r="AZ228" i="3"/>
  <c r="BA228" i="3" s="1"/>
  <c r="AZ229" i="3"/>
  <c r="BA229" i="3" s="1"/>
  <c r="AZ230" i="3"/>
  <c r="BA230" i="3" s="1"/>
  <c r="AZ232" i="3"/>
  <c r="BA232" i="3" s="1"/>
  <c r="AZ233" i="3"/>
  <c r="BA233" i="3" s="1"/>
  <c r="AZ234" i="3"/>
  <c r="BA234" i="3" s="1"/>
  <c r="AZ235" i="3"/>
  <c r="BA235" i="3" s="1"/>
  <c r="AZ236" i="3"/>
  <c r="BA236" i="3" s="1"/>
  <c r="AZ238" i="3"/>
  <c r="BA238" i="3" s="1"/>
  <c r="AZ239" i="3"/>
  <c r="BA239" i="3" s="1"/>
  <c r="AZ240" i="3"/>
  <c r="BA240" i="3" s="1"/>
  <c r="AZ241" i="3"/>
  <c r="BA241" i="3" s="1"/>
  <c r="AZ242" i="3"/>
  <c r="BA242" i="3" s="1"/>
  <c r="AZ243" i="3"/>
  <c r="BA243" i="3" s="1"/>
  <c r="AZ244" i="3"/>
  <c r="BA244" i="3" s="1"/>
  <c r="AZ245" i="3"/>
  <c r="BA245" i="3" s="1"/>
  <c r="AZ247" i="3"/>
  <c r="BA247" i="3" s="1"/>
  <c r="AZ248" i="3"/>
  <c r="BA248" i="3" s="1"/>
  <c r="AZ249" i="3"/>
  <c r="BA249" i="3" s="1"/>
  <c r="AZ251" i="3"/>
  <c r="BA251" i="3" s="1"/>
  <c r="AZ252" i="3"/>
  <c r="BA252" i="3" s="1"/>
  <c r="AZ254" i="3"/>
  <c r="BA254" i="3" s="1"/>
  <c r="AZ255" i="3"/>
  <c r="BA255" i="3" s="1"/>
  <c r="AZ256" i="3"/>
  <c r="BA256" i="3" s="1"/>
  <c r="AZ257" i="3"/>
  <c r="BA257" i="3" s="1"/>
  <c r="AZ259" i="3"/>
  <c r="BA259" i="3" s="1"/>
  <c r="AZ260" i="3"/>
  <c r="BA260" i="3" s="1"/>
  <c r="AZ261" i="3"/>
  <c r="BA261" i="3" s="1"/>
  <c r="AZ263" i="3"/>
  <c r="BA263" i="3" s="1"/>
  <c r="AZ264" i="3"/>
  <c r="BA264" i="3" s="1"/>
  <c r="AZ266" i="3"/>
  <c r="BA266" i="3" s="1"/>
  <c r="AZ267" i="3"/>
  <c r="BA267" i="3" s="1"/>
  <c r="AZ268" i="3"/>
  <c r="BA268" i="3" s="1"/>
  <c r="AZ270" i="3"/>
  <c r="BA270" i="3" s="1"/>
  <c r="AZ271" i="3"/>
  <c r="BA271" i="3" s="1"/>
  <c r="AZ272" i="3"/>
  <c r="BA272" i="3" s="1"/>
  <c r="AZ273" i="3"/>
  <c r="BA273" i="3" s="1"/>
  <c r="AZ274" i="3"/>
  <c r="BA274" i="3" s="1"/>
  <c r="AZ277" i="3"/>
  <c r="BA277" i="3" s="1"/>
  <c r="AZ278" i="3"/>
  <c r="BA278" i="3" s="1"/>
  <c r="AZ279" i="3"/>
  <c r="BA279" i="3" s="1"/>
  <c r="AZ280" i="3"/>
  <c r="BA280" i="3" s="1"/>
  <c r="AZ281" i="3"/>
  <c r="BA281" i="3" s="1"/>
  <c r="AZ282" i="3"/>
  <c r="BA282" i="3" s="1"/>
  <c r="AZ283" i="3"/>
  <c r="BA283" i="3" s="1"/>
  <c r="AZ284" i="3"/>
  <c r="BA284" i="3" s="1"/>
  <c r="AZ285" i="3"/>
  <c r="BA285" i="3" s="1"/>
  <c r="AZ287" i="3"/>
  <c r="BA287" i="3" s="1"/>
  <c r="AZ288" i="3"/>
  <c r="BA288" i="3" s="1"/>
  <c r="AZ289" i="3"/>
  <c r="BA289" i="3" s="1"/>
  <c r="AZ290" i="3"/>
  <c r="BA290" i="3" s="1"/>
  <c r="AZ291" i="3"/>
  <c r="BA291" i="3" s="1"/>
  <c r="AZ292" i="3"/>
  <c r="BA292" i="3" s="1"/>
  <c r="AZ293" i="3"/>
  <c r="BA293" i="3" s="1"/>
  <c r="AZ295" i="3"/>
  <c r="BA295" i="3" s="1"/>
  <c r="AZ296" i="3"/>
  <c r="BA296" i="3" s="1"/>
  <c r="AZ298" i="3"/>
  <c r="BA298" i="3" s="1"/>
  <c r="AZ299" i="3"/>
  <c r="BA299" i="3" s="1"/>
  <c r="AZ300" i="3"/>
  <c r="BA300" i="3" s="1"/>
  <c r="AZ302" i="3"/>
  <c r="BA302" i="3" s="1"/>
  <c r="AZ303" i="3"/>
  <c r="BA303" i="3" s="1"/>
  <c r="AZ304" i="3"/>
  <c r="BA304" i="3" s="1"/>
  <c r="AZ305" i="3"/>
  <c r="BA305" i="3" s="1"/>
  <c r="AZ306" i="3"/>
  <c r="BA306" i="3" s="1"/>
  <c r="AZ307" i="3"/>
  <c r="BA307" i="3" s="1"/>
  <c r="AZ308" i="3"/>
  <c r="BA308" i="3" s="1"/>
  <c r="AZ309" i="3"/>
  <c r="BA309" i="3" s="1"/>
  <c r="AZ310" i="3"/>
  <c r="BA310" i="3" s="1"/>
  <c r="AZ311" i="3"/>
  <c r="BA311" i="3" s="1"/>
  <c r="AZ312" i="3"/>
  <c r="BA312" i="3" s="1"/>
  <c r="AZ313" i="3"/>
  <c r="BA313" i="3" s="1"/>
  <c r="AZ315" i="3"/>
  <c r="BA315" i="3" s="1"/>
  <c r="AZ316" i="3"/>
  <c r="BA316" i="3" s="1"/>
  <c r="AZ317" i="3"/>
  <c r="BA317" i="3" s="1"/>
  <c r="AZ318" i="3"/>
  <c r="BA318" i="3" s="1"/>
  <c r="AZ319" i="3"/>
  <c r="BA319" i="3" s="1"/>
  <c r="AZ320" i="3"/>
  <c r="BA320" i="3" s="1"/>
  <c r="AZ321" i="3"/>
  <c r="BA321" i="3" s="1"/>
  <c r="AZ322" i="3"/>
  <c r="BA322" i="3" s="1"/>
  <c r="AZ323" i="3"/>
  <c r="BA323" i="3" s="1"/>
  <c r="AZ326" i="3"/>
  <c r="BA326" i="3" s="1"/>
  <c r="AZ327" i="3"/>
  <c r="BA327" i="3" s="1"/>
  <c r="AZ328" i="3"/>
  <c r="BA328" i="3" s="1"/>
  <c r="AZ329" i="3"/>
  <c r="BA329" i="3" s="1"/>
  <c r="AZ330" i="3"/>
  <c r="BA330" i="3" s="1"/>
  <c r="AZ331" i="3"/>
  <c r="BA331" i="3" s="1"/>
  <c r="AZ332" i="3"/>
  <c r="BA332" i="3" s="1"/>
  <c r="AZ333" i="3"/>
  <c r="BA333" i="3" s="1"/>
  <c r="AZ337" i="3"/>
  <c r="BA337" i="3" s="1"/>
  <c r="AZ338" i="3"/>
  <c r="BA338" i="3" s="1"/>
  <c r="AZ339" i="3"/>
  <c r="BA339" i="3" s="1"/>
  <c r="AZ340" i="3"/>
  <c r="BA340" i="3" s="1"/>
  <c r="AZ341" i="3"/>
  <c r="BA341" i="3" s="1"/>
  <c r="AZ343" i="3"/>
  <c r="BA343" i="3" s="1"/>
  <c r="AZ344" i="3"/>
  <c r="BA344" i="3" s="1"/>
  <c r="AZ345" i="3"/>
  <c r="BA345" i="3" s="1"/>
  <c r="AZ346" i="3"/>
  <c r="BA346" i="3" s="1"/>
  <c r="AZ347" i="3"/>
  <c r="BA347" i="3" s="1"/>
  <c r="AZ348" i="3"/>
  <c r="BA348" i="3" s="1"/>
  <c r="AZ349" i="3"/>
  <c r="BA349" i="3" s="1"/>
  <c r="AZ351" i="3"/>
  <c r="BA351" i="3" s="1"/>
  <c r="AZ352" i="3"/>
  <c r="BA352" i="3" s="1"/>
  <c r="AZ354" i="3"/>
  <c r="BA354" i="3" s="1"/>
  <c r="AZ356" i="3"/>
  <c r="BA356" i="3" s="1"/>
  <c r="AZ357" i="3"/>
  <c r="BA357" i="3" s="1"/>
  <c r="AZ358" i="3"/>
  <c r="BA358" i="3" s="1"/>
  <c r="AZ360" i="3"/>
  <c r="BA360" i="3" s="1"/>
  <c r="AZ361" i="3"/>
  <c r="BA361" i="3" s="1"/>
  <c r="AZ362" i="3"/>
  <c r="BA362" i="3" s="1"/>
  <c r="AZ363" i="3"/>
  <c r="BA363" i="3" s="1"/>
  <c r="AZ367" i="3"/>
  <c r="BA367" i="3" s="1"/>
  <c r="AZ369" i="3"/>
  <c r="BA369" i="3" s="1"/>
  <c r="AZ370" i="3"/>
  <c r="BA370" i="3" s="1"/>
  <c r="AZ371" i="3"/>
  <c r="BA371" i="3" s="1"/>
  <c r="AZ372" i="3"/>
  <c r="BA372" i="3" s="1"/>
  <c r="AZ373" i="3"/>
  <c r="BA373" i="3" s="1"/>
  <c r="AZ374" i="3"/>
  <c r="BA374" i="3" s="1"/>
  <c r="AZ375" i="3"/>
  <c r="BA375" i="3" s="1"/>
  <c r="AZ376" i="3"/>
  <c r="BA376" i="3" s="1"/>
  <c r="AZ379" i="3"/>
  <c r="BA379" i="3" s="1"/>
  <c r="AZ380" i="3"/>
  <c r="BA380" i="3" s="1"/>
  <c r="AZ381" i="3"/>
  <c r="BA381" i="3" s="1"/>
  <c r="AZ382" i="3"/>
  <c r="BA382" i="3" s="1"/>
  <c r="AZ383" i="3"/>
  <c r="BA383" i="3" s="1"/>
  <c r="AZ384" i="3"/>
  <c r="BA384" i="3" s="1"/>
  <c r="AZ388" i="3"/>
  <c r="BA388" i="3" s="1"/>
  <c r="AZ389" i="3"/>
  <c r="BA389" i="3" s="1"/>
  <c r="AZ390" i="3"/>
  <c r="BA390" i="3" s="1"/>
  <c r="AZ393" i="3"/>
  <c r="BA393" i="3" s="1"/>
  <c r="AZ394" i="3"/>
  <c r="BA394" i="3" s="1"/>
  <c r="AZ395" i="3"/>
  <c r="BA395" i="3" s="1"/>
  <c r="AZ396" i="3"/>
  <c r="BA396" i="3" s="1"/>
  <c r="AZ397" i="3"/>
  <c r="BA397" i="3" s="1"/>
  <c r="AZ398" i="3"/>
  <c r="BA398" i="3" s="1"/>
  <c r="AZ400" i="3"/>
  <c r="BA400" i="3" s="1"/>
  <c r="AZ402" i="3"/>
  <c r="BA402" i="3" s="1"/>
  <c r="AZ403" i="3"/>
  <c r="BA403" i="3" s="1"/>
  <c r="AZ405" i="3"/>
  <c r="BA405" i="3" s="1"/>
  <c r="AZ406" i="3"/>
  <c r="BA406" i="3" s="1"/>
  <c r="AZ407" i="3"/>
  <c r="BA407" i="3" s="1"/>
  <c r="AZ408" i="3"/>
  <c r="BA408" i="3" s="1"/>
  <c r="AZ409" i="3"/>
  <c r="BA409" i="3" s="1"/>
  <c r="AZ412" i="3"/>
  <c r="BA412" i="3" s="1"/>
  <c r="AZ413" i="3"/>
  <c r="BA413" i="3" s="1"/>
  <c r="AZ415" i="3"/>
  <c r="BA415" i="3" s="1"/>
  <c r="AZ416" i="3"/>
  <c r="BA416" i="3" s="1"/>
  <c r="AZ417" i="3"/>
  <c r="BA417" i="3" s="1"/>
  <c r="AZ418" i="3"/>
  <c r="BA418" i="3" s="1"/>
  <c r="AZ419" i="3"/>
  <c r="BA419" i="3" s="1"/>
  <c r="AZ420" i="3"/>
  <c r="BA420" i="3" s="1"/>
  <c r="AZ422" i="3"/>
  <c r="BA422" i="3" s="1"/>
  <c r="AZ423" i="3"/>
  <c r="BA423" i="3" s="1"/>
  <c r="AZ425" i="3"/>
  <c r="BA425" i="3" s="1"/>
  <c r="AZ10" i="3"/>
  <c r="BA10" i="3" s="1"/>
  <c r="AB345" i="3" l="1"/>
  <c r="AM345" i="3" s="1"/>
  <c r="AN345" i="3" l="1"/>
  <c r="AB347" i="3"/>
  <c r="AM347" i="3" s="1"/>
  <c r="AB346" i="3"/>
  <c r="AM346" i="3" s="1"/>
  <c r="AN347" i="3" l="1"/>
  <c r="AN346" i="3"/>
  <c r="AW11" i="3"/>
  <c r="AX11" i="3" s="1"/>
  <c r="AW13" i="3"/>
  <c r="AX13" i="3" s="1"/>
  <c r="AW14" i="3"/>
  <c r="AX14" i="3" s="1"/>
  <c r="AW20" i="3"/>
  <c r="AX20" i="3" s="1"/>
  <c r="AW21" i="3"/>
  <c r="AX21" i="3" s="1"/>
  <c r="AW24" i="3"/>
  <c r="AX24" i="3" s="1"/>
  <c r="AW25" i="3"/>
  <c r="AX25" i="3" s="1"/>
  <c r="AW26" i="3"/>
  <c r="AX26" i="3" s="1"/>
  <c r="AW27" i="3"/>
  <c r="AX27" i="3" s="1"/>
  <c r="AW30" i="3"/>
  <c r="AX30" i="3" s="1"/>
  <c r="AW31" i="3"/>
  <c r="AX31" i="3" s="1"/>
  <c r="AW32" i="3"/>
  <c r="AX32" i="3" s="1"/>
  <c r="AW33" i="3"/>
  <c r="AX33" i="3" s="1"/>
  <c r="AW35" i="3"/>
  <c r="AX35" i="3" s="1"/>
  <c r="AW36" i="3"/>
  <c r="AX36" i="3" s="1"/>
  <c r="AW37" i="3"/>
  <c r="AX37" i="3" s="1"/>
  <c r="AW38" i="3"/>
  <c r="AX38" i="3" s="1"/>
  <c r="AW39" i="3"/>
  <c r="AX39" i="3" s="1"/>
  <c r="AW40" i="3"/>
  <c r="AX40" i="3" s="1"/>
  <c r="AW41" i="3"/>
  <c r="AX41" i="3" s="1"/>
  <c r="AW43" i="3"/>
  <c r="AX43" i="3" s="1"/>
  <c r="AW44" i="3"/>
  <c r="AX44" i="3" s="1"/>
  <c r="AW45" i="3"/>
  <c r="AX45" i="3" s="1"/>
  <c r="AW46" i="3"/>
  <c r="AX46" i="3" s="1"/>
  <c r="AW47" i="3"/>
  <c r="AX47" i="3" s="1"/>
  <c r="AW48" i="3"/>
  <c r="AX48" i="3" s="1"/>
  <c r="AW49" i="3"/>
  <c r="AX49" i="3" s="1"/>
  <c r="AW51" i="3"/>
  <c r="AX51" i="3" s="1"/>
  <c r="AW52" i="3"/>
  <c r="AX52" i="3" s="1"/>
  <c r="AW53" i="3"/>
  <c r="AX53" i="3" s="1"/>
  <c r="AW54" i="3"/>
  <c r="AX54" i="3" s="1"/>
  <c r="AW55" i="3"/>
  <c r="AX55" i="3" s="1"/>
  <c r="AW56" i="3"/>
  <c r="AX56" i="3" s="1"/>
  <c r="AW57" i="3"/>
  <c r="AX57" i="3" s="1"/>
  <c r="AW58" i="3"/>
  <c r="AX58" i="3" s="1"/>
  <c r="AW60" i="3"/>
  <c r="AX60" i="3" s="1"/>
  <c r="AW61" i="3"/>
  <c r="AX61" i="3" s="1"/>
  <c r="AW62" i="3"/>
  <c r="AX62" i="3" s="1"/>
  <c r="AW63" i="3"/>
  <c r="AX63" i="3" s="1"/>
  <c r="AW65" i="3"/>
  <c r="AX65" i="3" s="1"/>
  <c r="AW67" i="3"/>
  <c r="AX67" i="3" s="1"/>
  <c r="AW68" i="3"/>
  <c r="AX68" i="3" s="1"/>
  <c r="AW69" i="3"/>
  <c r="AX69" i="3" s="1"/>
  <c r="AW70" i="3"/>
  <c r="AX70" i="3" s="1"/>
  <c r="AW72" i="3"/>
  <c r="AX72" i="3" s="1"/>
  <c r="AW89" i="3"/>
  <c r="AX89" i="3" s="1"/>
  <c r="AW92" i="3"/>
  <c r="AX92" i="3" s="1"/>
  <c r="AW93" i="3"/>
  <c r="AX93" i="3" s="1"/>
  <c r="AW94" i="3"/>
  <c r="AX94" i="3" s="1"/>
  <c r="AW97" i="3"/>
  <c r="AX97" i="3" s="1"/>
  <c r="AW98" i="3"/>
  <c r="AX98" i="3" s="1"/>
  <c r="AW100" i="3"/>
  <c r="AX100" i="3" s="1"/>
  <c r="AW101" i="3"/>
  <c r="AX101" i="3" s="1"/>
  <c r="AW102" i="3"/>
  <c r="AX102" i="3" s="1"/>
  <c r="AW103" i="3"/>
  <c r="AX103" i="3" s="1"/>
  <c r="AW104" i="3"/>
  <c r="AX104" i="3" s="1"/>
  <c r="AW105" i="3"/>
  <c r="AX105" i="3" s="1"/>
  <c r="AW107" i="3"/>
  <c r="AX107" i="3" s="1"/>
  <c r="AW108" i="3"/>
  <c r="AX108" i="3" s="1"/>
  <c r="AW109" i="3"/>
  <c r="AX109" i="3" s="1"/>
  <c r="AW110" i="3"/>
  <c r="AX110" i="3" s="1"/>
  <c r="AW112" i="3"/>
  <c r="AX112" i="3" s="1"/>
  <c r="AW114" i="3"/>
  <c r="AX114" i="3" s="1"/>
  <c r="AW115" i="3"/>
  <c r="AX115" i="3" s="1"/>
  <c r="AW116" i="3"/>
  <c r="AX116" i="3" s="1"/>
  <c r="AW117" i="3"/>
  <c r="AX117" i="3" s="1"/>
  <c r="AW118" i="3"/>
  <c r="AX118" i="3" s="1"/>
  <c r="AW119" i="3"/>
  <c r="AX119" i="3" s="1"/>
  <c r="AW120" i="3"/>
  <c r="AX120" i="3" s="1"/>
  <c r="AW121" i="3"/>
  <c r="AX121" i="3" s="1"/>
  <c r="AW122" i="3"/>
  <c r="AX122" i="3" s="1"/>
  <c r="AW123" i="3"/>
  <c r="AX123" i="3" s="1"/>
  <c r="AW126" i="3"/>
  <c r="AX126" i="3" s="1"/>
  <c r="AW129" i="3"/>
  <c r="AX129" i="3" s="1"/>
  <c r="AW130" i="3"/>
  <c r="AX130" i="3" s="1"/>
  <c r="AW131" i="3"/>
  <c r="AX131" i="3" s="1"/>
  <c r="AW135" i="3"/>
  <c r="AX135" i="3" s="1"/>
  <c r="AW136" i="3"/>
  <c r="AX136" i="3" s="1"/>
  <c r="AW137" i="3"/>
  <c r="AX137" i="3" s="1"/>
  <c r="AW138" i="3"/>
  <c r="AX138" i="3" s="1"/>
  <c r="AW139" i="3"/>
  <c r="AX139" i="3" s="1"/>
  <c r="AW142" i="3"/>
  <c r="AX142" i="3" s="1"/>
  <c r="AW143" i="3"/>
  <c r="AX143" i="3" s="1"/>
  <c r="AW144" i="3"/>
  <c r="AX144" i="3" s="1"/>
  <c r="AW145" i="3"/>
  <c r="AX145" i="3" s="1"/>
  <c r="AW146" i="3"/>
  <c r="AX146" i="3" s="1"/>
  <c r="AW147" i="3"/>
  <c r="AX147" i="3" s="1"/>
  <c r="AW148" i="3"/>
  <c r="AX148" i="3" s="1"/>
  <c r="AW149" i="3"/>
  <c r="AX149" i="3" s="1"/>
  <c r="AW150" i="3"/>
  <c r="AX150" i="3" s="1"/>
  <c r="AW151" i="3"/>
  <c r="AX151" i="3" s="1"/>
  <c r="AW152" i="3"/>
  <c r="AX152" i="3" s="1"/>
  <c r="AW153" i="3"/>
  <c r="AX153" i="3" s="1"/>
  <c r="AW154" i="3"/>
  <c r="AX154" i="3" s="1"/>
  <c r="AW155" i="3"/>
  <c r="AX155" i="3" s="1"/>
  <c r="AW156" i="3"/>
  <c r="AX156" i="3" s="1"/>
  <c r="AW158" i="3"/>
  <c r="AX158" i="3" s="1"/>
  <c r="AW161" i="3"/>
  <c r="AX161" i="3" s="1"/>
  <c r="AW163" i="3"/>
  <c r="AX163" i="3" s="1"/>
  <c r="AW164" i="3"/>
  <c r="AX164" i="3" s="1"/>
  <c r="AW165" i="3"/>
  <c r="AX165" i="3" s="1"/>
  <c r="AW166" i="3"/>
  <c r="AX166" i="3" s="1"/>
  <c r="AW167" i="3"/>
  <c r="AX167" i="3" s="1"/>
  <c r="AW168" i="3"/>
  <c r="AX168" i="3" s="1"/>
  <c r="AW169" i="3"/>
  <c r="AX169" i="3" s="1"/>
  <c r="AW171" i="3"/>
  <c r="AX171" i="3" s="1"/>
  <c r="AW172" i="3"/>
  <c r="AX172" i="3" s="1"/>
  <c r="AW173" i="3"/>
  <c r="AX173" i="3" s="1"/>
  <c r="AW174" i="3"/>
  <c r="AX174" i="3" s="1"/>
  <c r="AW175" i="3"/>
  <c r="AX175" i="3" s="1"/>
  <c r="AW176" i="3"/>
  <c r="AX176" i="3" s="1"/>
  <c r="AW177" i="3"/>
  <c r="AX177" i="3" s="1"/>
  <c r="AW178" i="3"/>
  <c r="AX178" i="3" s="1"/>
  <c r="AW179" i="3"/>
  <c r="AX179" i="3" s="1"/>
  <c r="AW180" i="3"/>
  <c r="AX180" i="3" s="1"/>
  <c r="AW181" i="3"/>
  <c r="AX181" i="3" s="1"/>
  <c r="AW183" i="3"/>
  <c r="AX183" i="3" s="1"/>
  <c r="AW184" i="3"/>
  <c r="AX184" i="3" s="1"/>
  <c r="AW185" i="3"/>
  <c r="AX185" i="3" s="1"/>
  <c r="AW186" i="3"/>
  <c r="AX186" i="3" s="1"/>
  <c r="AW187" i="3"/>
  <c r="AX187" i="3" s="1"/>
  <c r="AW188" i="3"/>
  <c r="AX188" i="3" s="1"/>
  <c r="AW189" i="3"/>
  <c r="AX189" i="3" s="1"/>
  <c r="AW17" i="3"/>
  <c r="AX17" i="3" s="1"/>
  <c r="AW190" i="3"/>
  <c r="AX190" i="3" s="1"/>
  <c r="AW191" i="3"/>
  <c r="AX191" i="3" s="1"/>
  <c r="AW192" i="3"/>
  <c r="AX192" i="3" s="1"/>
  <c r="AW193" i="3"/>
  <c r="AX193" i="3" s="1"/>
  <c r="AW194" i="3"/>
  <c r="AX194" i="3" s="1"/>
  <c r="AW197" i="3"/>
  <c r="AX197" i="3" s="1"/>
  <c r="AW198" i="3"/>
  <c r="AX198" i="3" s="1"/>
  <c r="AW199" i="3"/>
  <c r="AX199" i="3" s="1"/>
  <c r="AW200" i="3"/>
  <c r="AX200" i="3" s="1"/>
  <c r="AW201" i="3"/>
  <c r="AX201" i="3" s="1"/>
  <c r="AW202" i="3"/>
  <c r="AX202" i="3" s="1"/>
  <c r="AW203" i="3"/>
  <c r="AX203" i="3" s="1"/>
  <c r="AW204" i="3"/>
  <c r="AX204" i="3" s="1"/>
  <c r="AW207" i="3"/>
  <c r="AX207" i="3" s="1"/>
  <c r="AW208" i="3"/>
  <c r="AX208" i="3" s="1"/>
  <c r="AW209" i="3"/>
  <c r="AX209" i="3" s="1"/>
  <c r="AW210" i="3"/>
  <c r="AX210" i="3" s="1"/>
  <c r="AW211" i="3"/>
  <c r="AX211" i="3" s="1"/>
  <c r="AW212" i="3"/>
  <c r="AX212" i="3" s="1"/>
  <c r="AW213" i="3"/>
  <c r="AX213" i="3" s="1"/>
  <c r="AW214" i="3"/>
  <c r="AX214" i="3" s="1"/>
  <c r="AW215" i="3"/>
  <c r="AX215" i="3" s="1"/>
  <c r="AW216" i="3"/>
  <c r="AX216" i="3" s="1"/>
  <c r="AW217" i="3"/>
  <c r="AX217" i="3" s="1"/>
  <c r="AW219" i="3"/>
  <c r="AX219" i="3" s="1"/>
  <c r="AW220" i="3"/>
  <c r="AX220" i="3" s="1"/>
  <c r="AW221" i="3"/>
  <c r="AX221" i="3" s="1"/>
  <c r="AW225" i="3"/>
  <c r="AX225" i="3" s="1"/>
  <c r="AW227" i="3"/>
  <c r="AX227" i="3" s="1"/>
  <c r="AW228" i="3"/>
  <c r="AX228" i="3" s="1"/>
  <c r="AW229" i="3"/>
  <c r="AX229" i="3" s="1"/>
  <c r="AW230" i="3"/>
  <c r="AX230" i="3" s="1"/>
  <c r="AW233" i="3"/>
  <c r="AX233" i="3" s="1"/>
  <c r="AW234" i="3"/>
  <c r="AX234" i="3" s="1"/>
  <c r="AW235" i="3"/>
  <c r="AX235" i="3" s="1"/>
  <c r="AW236" i="3"/>
  <c r="AX236" i="3" s="1"/>
  <c r="AW238" i="3"/>
  <c r="AX238" i="3" s="1"/>
  <c r="AW239" i="3"/>
  <c r="AX239" i="3" s="1"/>
  <c r="AW240" i="3"/>
  <c r="AX240" i="3" s="1"/>
  <c r="AW241" i="3"/>
  <c r="AX241" i="3" s="1"/>
  <c r="AW242" i="3"/>
  <c r="AX242" i="3" s="1"/>
  <c r="AW243" i="3"/>
  <c r="AX243" i="3" s="1"/>
  <c r="AW245" i="3"/>
  <c r="AX245" i="3" s="1"/>
  <c r="AW247" i="3"/>
  <c r="AX247" i="3" s="1"/>
  <c r="AW248" i="3"/>
  <c r="AX248" i="3" s="1"/>
  <c r="AW249" i="3"/>
  <c r="AX249" i="3" s="1"/>
  <c r="AW251" i="3"/>
  <c r="AX251" i="3" s="1"/>
  <c r="AW252" i="3"/>
  <c r="AX252" i="3" s="1"/>
  <c r="AW255" i="3"/>
  <c r="AX255" i="3" s="1"/>
  <c r="AW256" i="3"/>
  <c r="AX256" i="3" s="1"/>
  <c r="AW257" i="3"/>
  <c r="AX257" i="3" s="1"/>
  <c r="AW260" i="3"/>
  <c r="AX260" i="3" s="1"/>
  <c r="AW261" i="3"/>
  <c r="AX261" i="3" s="1"/>
  <c r="AW263" i="3"/>
  <c r="AX263" i="3" s="1"/>
  <c r="AW264" i="3"/>
  <c r="AX264" i="3" s="1"/>
  <c r="AW267" i="3"/>
  <c r="AX267" i="3" s="1"/>
  <c r="AW268" i="3"/>
  <c r="AX268" i="3" s="1"/>
  <c r="AW271" i="3"/>
  <c r="AX271" i="3" s="1"/>
  <c r="AW272" i="3"/>
  <c r="AX272" i="3" s="1"/>
  <c r="AW273" i="3"/>
  <c r="AX273" i="3" s="1"/>
  <c r="AW274" i="3"/>
  <c r="AX274" i="3" s="1"/>
  <c r="AW277" i="3"/>
  <c r="AX277" i="3" s="1"/>
  <c r="AW278" i="3"/>
  <c r="AX278" i="3" s="1"/>
  <c r="AW279" i="3"/>
  <c r="AX279" i="3" s="1"/>
  <c r="AW280" i="3"/>
  <c r="AX280" i="3" s="1"/>
  <c r="AW281" i="3"/>
  <c r="AX281" i="3" s="1"/>
  <c r="AW282" i="3"/>
  <c r="AX282" i="3" s="1"/>
  <c r="AW283" i="3"/>
  <c r="AX283" i="3" s="1"/>
  <c r="AW284" i="3"/>
  <c r="AX284" i="3" s="1"/>
  <c r="AW285" i="3"/>
  <c r="AX285" i="3" s="1"/>
  <c r="AW287" i="3"/>
  <c r="AX287" i="3" s="1"/>
  <c r="AW288" i="3"/>
  <c r="AX288" i="3" s="1"/>
  <c r="AW289" i="3"/>
  <c r="AX289" i="3" s="1"/>
  <c r="AW290" i="3"/>
  <c r="AX290" i="3" s="1"/>
  <c r="AW291" i="3"/>
  <c r="AX291" i="3" s="1"/>
  <c r="AW292" i="3"/>
  <c r="AX292" i="3" s="1"/>
  <c r="AW293" i="3"/>
  <c r="AX293" i="3" s="1"/>
  <c r="AW295" i="3"/>
  <c r="AX295" i="3" s="1"/>
  <c r="AW296" i="3"/>
  <c r="AX296" i="3" s="1"/>
  <c r="AW299" i="3"/>
  <c r="AX299" i="3" s="1"/>
  <c r="AW300" i="3"/>
  <c r="AX300" i="3" s="1"/>
  <c r="AW303" i="3"/>
  <c r="AX303" i="3" s="1"/>
  <c r="AW304" i="3"/>
  <c r="AX304" i="3" s="1"/>
  <c r="AW305" i="3"/>
  <c r="AX305" i="3" s="1"/>
  <c r="AW306" i="3"/>
  <c r="AX306" i="3" s="1"/>
  <c r="AW307" i="3"/>
  <c r="AX307" i="3" s="1"/>
  <c r="AW308" i="3"/>
  <c r="AX308" i="3" s="1"/>
  <c r="AW309" i="3"/>
  <c r="AX309" i="3" s="1"/>
  <c r="AW310" i="3"/>
  <c r="AX310" i="3" s="1"/>
  <c r="AW311" i="3"/>
  <c r="AX311" i="3" s="1"/>
  <c r="AW312" i="3"/>
  <c r="AX312" i="3" s="1"/>
  <c r="AW313" i="3"/>
  <c r="AX313" i="3" s="1"/>
  <c r="AW315" i="3"/>
  <c r="AX315" i="3" s="1"/>
  <c r="AW316" i="3"/>
  <c r="AX316" i="3" s="1"/>
  <c r="AW317" i="3"/>
  <c r="AX317" i="3" s="1"/>
  <c r="AW318" i="3"/>
  <c r="AX318" i="3" s="1"/>
  <c r="AW319" i="3"/>
  <c r="AX319" i="3" s="1"/>
  <c r="AW320" i="3"/>
  <c r="AX320" i="3" s="1"/>
  <c r="AW321" i="3"/>
  <c r="AX321" i="3" s="1"/>
  <c r="AW322" i="3"/>
  <c r="AX322" i="3" s="1"/>
  <c r="AW323" i="3"/>
  <c r="AX323" i="3" s="1"/>
  <c r="AW326" i="3"/>
  <c r="AX326" i="3" s="1"/>
  <c r="AW327" i="3"/>
  <c r="AX327" i="3" s="1"/>
  <c r="AW328" i="3"/>
  <c r="AX328" i="3" s="1"/>
  <c r="AW329" i="3"/>
  <c r="AX329" i="3" s="1"/>
  <c r="AW330" i="3"/>
  <c r="AX330" i="3" s="1"/>
  <c r="AW331" i="3"/>
  <c r="AX331" i="3" s="1"/>
  <c r="AW332" i="3"/>
  <c r="AX332" i="3" s="1"/>
  <c r="AW333" i="3"/>
  <c r="AX333" i="3" s="1"/>
  <c r="AW337" i="3"/>
  <c r="AX337" i="3" s="1"/>
  <c r="AW338" i="3"/>
  <c r="AX338" i="3" s="1"/>
  <c r="AW339" i="3"/>
  <c r="AX339" i="3" s="1"/>
  <c r="AW340" i="3"/>
  <c r="AX340" i="3" s="1"/>
  <c r="AW341" i="3"/>
  <c r="AX341" i="3" s="1"/>
  <c r="AW343" i="3"/>
  <c r="AX343" i="3" s="1"/>
  <c r="AW344" i="3"/>
  <c r="AX344" i="3" s="1"/>
  <c r="AW349" i="3"/>
  <c r="AX349" i="3" s="1"/>
  <c r="AW352" i="3"/>
  <c r="AX352" i="3" s="1"/>
  <c r="AW354" i="3"/>
  <c r="AX354" i="3" s="1"/>
  <c r="AW356" i="3"/>
  <c r="AX356" i="3" s="1"/>
  <c r="AW357" i="3"/>
  <c r="AX357" i="3" s="1"/>
  <c r="AW358" i="3"/>
  <c r="AX358" i="3" s="1"/>
  <c r="AW360" i="3"/>
  <c r="AX360" i="3" s="1"/>
  <c r="AW361" i="3"/>
  <c r="AX361" i="3" s="1"/>
  <c r="AW362" i="3"/>
  <c r="AX362" i="3" s="1"/>
  <c r="AW363" i="3"/>
  <c r="AX363" i="3" s="1"/>
  <c r="AW367" i="3"/>
  <c r="AX367" i="3" s="1"/>
  <c r="AW369" i="3"/>
  <c r="AX369" i="3" s="1"/>
  <c r="AW370" i="3"/>
  <c r="AX370" i="3" s="1"/>
  <c r="AW371" i="3"/>
  <c r="AX371" i="3" s="1"/>
  <c r="AW372" i="3"/>
  <c r="AX372" i="3" s="1"/>
  <c r="AW373" i="3"/>
  <c r="AX373" i="3" s="1"/>
  <c r="AW374" i="3"/>
  <c r="AX374" i="3" s="1"/>
  <c r="AW375" i="3"/>
  <c r="AX375" i="3" s="1"/>
  <c r="AW376" i="3"/>
  <c r="AX376" i="3" s="1"/>
  <c r="AW379" i="3"/>
  <c r="AX379" i="3" s="1"/>
  <c r="AW380" i="3"/>
  <c r="AX380" i="3" s="1"/>
  <c r="AW381" i="3"/>
  <c r="AX381" i="3" s="1"/>
  <c r="AW382" i="3"/>
  <c r="AX382" i="3" s="1"/>
  <c r="AW383" i="3"/>
  <c r="AX383" i="3" s="1"/>
  <c r="AW384" i="3"/>
  <c r="AX384" i="3" s="1"/>
  <c r="AW389" i="3"/>
  <c r="AX389" i="3" s="1"/>
  <c r="AW390" i="3"/>
  <c r="AX390" i="3" s="1"/>
  <c r="AW393" i="3"/>
  <c r="AX393" i="3" s="1"/>
  <c r="AW394" i="3"/>
  <c r="AX394" i="3" s="1"/>
  <c r="AW395" i="3"/>
  <c r="AX395" i="3" s="1"/>
  <c r="AW396" i="3"/>
  <c r="AX396" i="3" s="1"/>
  <c r="AW397" i="3"/>
  <c r="AX397" i="3" s="1"/>
  <c r="AW398" i="3"/>
  <c r="AX398" i="3" s="1"/>
  <c r="AW400" i="3"/>
  <c r="AX400" i="3" s="1"/>
  <c r="AW402" i="3"/>
  <c r="AX402" i="3" s="1"/>
  <c r="AW403" i="3"/>
  <c r="AX403" i="3" s="1"/>
  <c r="AW405" i="3"/>
  <c r="AX405" i="3" s="1"/>
  <c r="AW406" i="3"/>
  <c r="AX406" i="3" s="1"/>
  <c r="AW407" i="3"/>
  <c r="AX407" i="3" s="1"/>
  <c r="AW408" i="3"/>
  <c r="AX408" i="3" s="1"/>
  <c r="AW409" i="3"/>
  <c r="AX409" i="3" s="1"/>
  <c r="AW412" i="3"/>
  <c r="AX412" i="3" s="1"/>
  <c r="AW413" i="3"/>
  <c r="AX413" i="3" s="1"/>
  <c r="AW415" i="3"/>
  <c r="AX415" i="3" s="1"/>
  <c r="AW416" i="3"/>
  <c r="AX416" i="3" s="1"/>
  <c r="AW417" i="3"/>
  <c r="AX417" i="3" s="1"/>
  <c r="AW418" i="3"/>
  <c r="AX418" i="3" s="1"/>
  <c r="AW419" i="3"/>
  <c r="AX419" i="3" s="1"/>
  <c r="AW420" i="3"/>
  <c r="AX420" i="3" s="1"/>
  <c r="AW423" i="3"/>
  <c r="AX423" i="3" s="1"/>
  <c r="AW425" i="3"/>
  <c r="AX425" i="3" s="1"/>
  <c r="AW10" i="3"/>
  <c r="AX10" i="3" s="1"/>
  <c r="AB420" i="3" l="1"/>
  <c r="AM420" i="3" s="1"/>
  <c r="AN420" i="3" s="1"/>
  <c r="AU11" i="3"/>
  <c r="AV11" i="3" s="1"/>
  <c r="AU12" i="3"/>
  <c r="AV12" i="3" s="1"/>
  <c r="AU13" i="3"/>
  <c r="AV13" i="3" s="1"/>
  <c r="AU14" i="3"/>
  <c r="AV14" i="3" s="1"/>
  <c r="AU19" i="3"/>
  <c r="AV19" i="3" s="1"/>
  <c r="AU20" i="3"/>
  <c r="AV20" i="3" s="1"/>
  <c r="AU21" i="3"/>
  <c r="AV21" i="3" s="1"/>
  <c r="AU23" i="3"/>
  <c r="AV23" i="3" s="1"/>
  <c r="AU24" i="3"/>
  <c r="AV24" i="3" s="1"/>
  <c r="AU25" i="3"/>
  <c r="AV25" i="3" s="1"/>
  <c r="AU26" i="3"/>
  <c r="AV26" i="3" s="1"/>
  <c r="AU27" i="3"/>
  <c r="AV27" i="3" s="1"/>
  <c r="AU30" i="3"/>
  <c r="AV30" i="3" s="1"/>
  <c r="AU31" i="3"/>
  <c r="AV31" i="3" s="1"/>
  <c r="AU32" i="3"/>
  <c r="AV32" i="3" s="1"/>
  <c r="AU33" i="3"/>
  <c r="AV33" i="3" s="1"/>
  <c r="AU35" i="3"/>
  <c r="AV35" i="3" s="1"/>
  <c r="AU36" i="3"/>
  <c r="AV36" i="3" s="1"/>
  <c r="AU37" i="3"/>
  <c r="AV37" i="3" s="1"/>
  <c r="AU38" i="3"/>
  <c r="AV38" i="3" s="1"/>
  <c r="AU39" i="3"/>
  <c r="AV39" i="3" s="1"/>
  <c r="AU40" i="3"/>
  <c r="AV40" i="3" s="1"/>
  <c r="AU41" i="3"/>
  <c r="AV41" i="3" s="1"/>
  <c r="AU43" i="3"/>
  <c r="AV43" i="3" s="1"/>
  <c r="AU44" i="3"/>
  <c r="AV44" i="3" s="1"/>
  <c r="AU45" i="3"/>
  <c r="AV45" i="3" s="1"/>
  <c r="AU46" i="3"/>
  <c r="AV46" i="3" s="1"/>
  <c r="AU47" i="3"/>
  <c r="AV47" i="3" s="1"/>
  <c r="AU48" i="3"/>
  <c r="AV48" i="3" s="1"/>
  <c r="AU49" i="3"/>
  <c r="AV49" i="3" s="1"/>
  <c r="AU51" i="3"/>
  <c r="AV51" i="3" s="1"/>
  <c r="AU52" i="3"/>
  <c r="AV52" i="3" s="1"/>
  <c r="AU53" i="3"/>
  <c r="AV53" i="3" s="1"/>
  <c r="AU54" i="3"/>
  <c r="AV54" i="3" s="1"/>
  <c r="AU55" i="3"/>
  <c r="AV55" i="3" s="1"/>
  <c r="AU56" i="3"/>
  <c r="AV56" i="3" s="1"/>
  <c r="AU57" i="3"/>
  <c r="AV57" i="3" s="1"/>
  <c r="AU58" i="3"/>
  <c r="AV58" i="3" s="1"/>
  <c r="AU60" i="3"/>
  <c r="AV60" i="3" s="1"/>
  <c r="AU61" i="3"/>
  <c r="AV61" i="3" s="1"/>
  <c r="AU62" i="3"/>
  <c r="AV62" i="3" s="1"/>
  <c r="AU63" i="3"/>
  <c r="AV63" i="3" s="1"/>
  <c r="AU65" i="3"/>
  <c r="AV65" i="3" s="1"/>
  <c r="AU67" i="3"/>
  <c r="AV67" i="3" s="1"/>
  <c r="AU68" i="3"/>
  <c r="AV68" i="3" s="1"/>
  <c r="AU69" i="3"/>
  <c r="AV69" i="3" s="1"/>
  <c r="AU70" i="3"/>
  <c r="AV70" i="3" s="1"/>
  <c r="AU72" i="3"/>
  <c r="AV72" i="3" s="1"/>
  <c r="AU88" i="3"/>
  <c r="AV88" i="3" s="1"/>
  <c r="AU89" i="3"/>
  <c r="AV89" i="3" s="1"/>
  <c r="AU90" i="3"/>
  <c r="AV90" i="3" s="1"/>
  <c r="AU92" i="3"/>
  <c r="AV92" i="3" s="1"/>
  <c r="AU93" i="3"/>
  <c r="AV93" i="3" s="1"/>
  <c r="AU94" i="3"/>
  <c r="AV94" i="3" s="1"/>
  <c r="AU96" i="3"/>
  <c r="AV96" i="3" s="1"/>
  <c r="AU97" i="3"/>
  <c r="AV97" i="3" s="1"/>
  <c r="AU98" i="3"/>
  <c r="AV98" i="3" s="1"/>
  <c r="AU99" i="3"/>
  <c r="AV99" i="3" s="1"/>
  <c r="AU100" i="3"/>
  <c r="AV100" i="3" s="1"/>
  <c r="AU101" i="3"/>
  <c r="AV101" i="3" s="1"/>
  <c r="AU102" i="3"/>
  <c r="AV102" i="3" s="1"/>
  <c r="AU103" i="3"/>
  <c r="AV103" i="3" s="1"/>
  <c r="AU104" i="3"/>
  <c r="AV104" i="3" s="1"/>
  <c r="AU105" i="3"/>
  <c r="AV105" i="3" s="1"/>
  <c r="AU107" i="3"/>
  <c r="AV107" i="3" s="1"/>
  <c r="AU108" i="3"/>
  <c r="AV108" i="3" s="1"/>
  <c r="AU109" i="3"/>
  <c r="AV109" i="3" s="1"/>
  <c r="AU110" i="3"/>
  <c r="AV110" i="3" s="1"/>
  <c r="AU111" i="3"/>
  <c r="AV111" i="3" s="1"/>
  <c r="AU112" i="3"/>
  <c r="AV112" i="3" s="1"/>
  <c r="AU114" i="3"/>
  <c r="AV114" i="3" s="1"/>
  <c r="AU115" i="3"/>
  <c r="AV115" i="3" s="1"/>
  <c r="AU116" i="3"/>
  <c r="AV116" i="3" s="1"/>
  <c r="AU117" i="3"/>
  <c r="AV117" i="3" s="1"/>
  <c r="AU118" i="3"/>
  <c r="AV118" i="3" s="1"/>
  <c r="AU119" i="3"/>
  <c r="AV119" i="3" s="1"/>
  <c r="AU120" i="3"/>
  <c r="AV120" i="3" s="1"/>
  <c r="AU121" i="3"/>
  <c r="AV121" i="3" s="1"/>
  <c r="AU122" i="3"/>
  <c r="AV122" i="3" s="1"/>
  <c r="AU123" i="3"/>
  <c r="AV123" i="3" s="1"/>
  <c r="AU126" i="3"/>
  <c r="AV126" i="3" s="1"/>
  <c r="AU128" i="3"/>
  <c r="AV128" i="3" s="1"/>
  <c r="AU129" i="3"/>
  <c r="AV129" i="3" s="1"/>
  <c r="AU130" i="3"/>
  <c r="AV130" i="3" s="1"/>
  <c r="AU131" i="3"/>
  <c r="AV131" i="3" s="1"/>
  <c r="AU135" i="3"/>
  <c r="AV135" i="3" s="1"/>
  <c r="AU136" i="3"/>
  <c r="AV136" i="3" s="1"/>
  <c r="AU137" i="3"/>
  <c r="AV137" i="3" s="1"/>
  <c r="AU138" i="3"/>
  <c r="AV138" i="3" s="1"/>
  <c r="AU139" i="3"/>
  <c r="AV139" i="3" s="1"/>
  <c r="AU142" i="3"/>
  <c r="AV142" i="3" s="1"/>
  <c r="AU143" i="3"/>
  <c r="AV143" i="3" s="1"/>
  <c r="AU144" i="3"/>
  <c r="AV144" i="3" s="1"/>
  <c r="AU145" i="3"/>
  <c r="AV145" i="3" s="1"/>
  <c r="AU146" i="3"/>
  <c r="AV146" i="3" s="1"/>
  <c r="AU147" i="3"/>
  <c r="AV147" i="3" s="1"/>
  <c r="AU148" i="3"/>
  <c r="AV148" i="3" s="1"/>
  <c r="AU149" i="3"/>
  <c r="AV149" i="3" s="1"/>
  <c r="AU150" i="3"/>
  <c r="AV150" i="3" s="1"/>
  <c r="AU151" i="3"/>
  <c r="AV151" i="3" s="1"/>
  <c r="AU152" i="3"/>
  <c r="AV152" i="3" s="1"/>
  <c r="AU153" i="3"/>
  <c r="AV153" i="3" s="1"/>
  <c r="AU154" i="3"/>
  <c r="AV154" i="3" s="1"/>
  <c r="AU155" i="3"/>
  <c r="AV155" i="3" s="1"/>
  <c r="AU156" i="3"/>
  <c r="AV156" i="3" s="1"/>
  <c r="AU158" i="3"/>
  <c r="AV158" i="3" s="1"/>
  <c r="AU161" i="3"/>
  <c r="AV161" i="3" s="1"/>
  <c r="AU163" i="3"/>
  <c r="AV163" i="3" s="1"/>
  <c r="AU164" i="3"/>
  <c r="AV164" i="3" s="1"/>
  <c r="AU165" i="3"/>
  <c r="AV165" i="3" s="1"/>
  <c r="AU166" i="3"/>
  <c r="AV166" i="3" s="1"/>
  <c r="AU167" i="3"/>
  <c r="AV167" i="3" s="1"/>
  <c r="AU168" i="3"/>
  <c r="AV168" i="3" s="1"/>
  <c r="AU169" i="3"/>
  <c r="AV169" i="3" s="1"/>
  <c r="AU171" i="3"/>
  <c r="AV171" i="3" s="1"/>
  <c r="AU172" i="3"/>
  <c r="AV172" i="3" s="1"/>
  <c r="AU173" i="3"/>
  <c r="AV173" i="3" s="1"/>
  <c r="AU174" i="3"/>
  <c r="AV174" i="3" s="1"/>
  <c r="AU175" i="3"/>
  <c r="AV175" i="3" s="1"/>
  <c r="AU176" i="3"/>
  <c r="AV176" i="3" s="1"/>
  <c r="AU177" i="3"/>
  <c r="AV177" i="3" s="1"/>
  <c r="AU178" i="3"/>
  <c r="AV178" i="3" s="1"/>
  <c r="AU179" i="3"/>
  <c r="AV179" i="3" s="1"/>
  <c r="AU180" i="3"/>
  <c r="AV180" i="3" s="1"/>
  <c r="AU181" i="3"/>
  <c r="AV181" i="3" s="1"/>
  <c r="AU183" i="3"/>
  <c r="AV183" i="3" s="1"/>
  <c r="AU184" i="3"/>
  <c r="AV184" i="3" s="1"/>
  <c r="AU185" i="3"/>
  <c r="AV185" i="3" s="1"/>
  <c r="AU186" i="3"/>
  <c r="AV186" i="3" s="1"/>
  <c r="AU187" i="3"/>
  <c r="AV187" i="3" s="1"/>
  <c r="AU188" i="3"/>
  <c r="AV188" i="3" s="1"/>
  <c r="AU189" i="3"/>
  <c r="AV189" i="3" s="1"/>
  <c r="AU17" i="3"/>
  <c r="AV17" i="3" s="1"/>
  <c r="AU190" i="3"/>
  <c r="AV190" i="3" s="1"/>
  <c r="AU191" i="3"/>
  <c r="AV191" i="3" s="1"/>
  <c r="AU192" i="3"/>
  <c r="AV192" i="3" s="1"/>
  <c r="AU193" i="3"/>
  <c r="AV193" i="3" s="1"/>
  <c r="AU194" i="3"/>
  <c r="AV194" i="3" s="1"/>
  <c r="AU197" i="3"/>
  <c r="AV197" i="3" s="1"/>
  <c r="AU198" i="3"/>
  <c r="AV198" i="3" s="1"/>
  <c r="AU199" i="3"/>
  <c r="AV199" i="3" s="1"/>
  <c r="AU200" i="3"/>
  <c r="AV200" i="3" s="1"/>
  <c r="AU201" i="3"/>
  <c r="AV201" i="3" s="1"/>
  <c r="AU202" i="3"/>
  <c r="AV202" i="3" s="1"/>
  <c r="AU203" i="3"/>
  <c r="AV203" i="3" s="1"/>
  <c r="AU204" i="3"/>
  <c r="AV204" i="3" s="1"/>
  <c r="AU207" i="3"/>
  <c r="AV207" i="3" s="1"/>
  <c r="AU208" i="3"/>
  <c r="AV208" i="3" s="1"/>
  <c r="AU209" i="3"/>
  <c r="AV209" i="3" s="1"/>
  <c r="AU210" i="3"/>
  <c r="AV210" i="3" s="1"/>
  <c r="AU211" i="3"/>
  <c r="AV211" i="3" s="1"/>
  <c r="AU212" i="3"/>
  <c r="AV212" i="3" s="1"/>
  <c r="AU213" i="3"/>
  <c r="AV213" i="3" s="1"/>
  <c r="AU214" i="3"/>
  <c r="AV214" i="3" s="1"/>
  <c r="AU215" i="3"/>
  <c r="AV215" i="3" s="1"/>
  <c r="AU216" i="3"/>
  <c r="AV216" i="3" s="1"/>
  <c r="AU217" i="3"/>
  <c r="AV217" i="3" s="1"/>
  <c r="AU219" i="3"/>
  <c r="AV219" i="3" s="1"/>
  <c r="AU220" i="3"/>
  <c r="AV220" i="3" s="1"/>
  <c r="AU221" i="3"/>
  <c r="AV221" i="3" s="1"/>
  <c r="AU224" i="3"/>
  <c r="AV224" i="3" s="1"/>
  <c r="AU225" i="3"/>
  <c r="AV225" i="3" s="1"/>
  <c r="AU226" i="3"/>
  <c r="AV226" i="3" s="1"/>
  <c r="AU227" i="3"/>
  <c r="AV227" i="3" s="1"/>
  <c r="AU228" i="3"/>
  <c r="AV228" i="3" s="1"/>
  <c r="AU229" i="3"/>
  <c r="AV229" i="3" s="1"/>
  <c r="AU230" i="3"/>
  <c r="AV230" i="3" s="1"/>
  <c r="AU232" i="3"/>
  <c r="AV232" i="3" s="1"/>
  <c r="AU233" i="3"/>
  <c r="AV233" i="3" s="1"/>
  <c r="AU234" i="3"/>
  <c r="AV234" i="3" s="1"/>
  <c r="AU235" i="3"/>
  <c r="AV235" i="3" s="1"/>
  <c r="AU236" i="3"/>
  <c r="AV236" i="3" s="1"/>
  <c r="AU238" i="3"/>
  <c r="AV238" i="3" s="1"/>
  <c r="AU239" i="3"/>
  <c r="AV239" i="3" s="1"/>
  <c r="AU240" i="3"/>
  <c r="AV240" i="3" s="1"/>
  <c r="AU241" i="3"/>
  <c r="AV241" i="3" s="1"/>
  <c r="AU242" i="3"/>
  <c r="AV242" i="3" s="1"/>
  <c r="AU243" i="3"/>
  <c r="AV243" i="3" s="1"/>
  <c r="AU244" i="3"/>
  <c r="AV244" i="3" s="1"/>
  <c r="AU245" i="3"/>
  <c r="AV245" i="3" s="1"/>
  <c r="AU247" i="3"/>
  <c r="AV247" i="3" s="1"/>
  <c r="AU248" i="3"/>
  <c r="AV248" i="3" s="1"/>
  <c r="AU249" i="3"/>
  <c r="AV249" i="3" s="1"/>
  <c r="AU251" i="3"/>
  <c r="AV251" i="3" s="1"/>
  <c r="AU252" i="3"/>
  <c r="AV252" i="3" s="1"/>
  <c r="AU254" i="3"/>
  <c r="AV254" i="3" s="1"/>
  <c r="AU255" i="3"/>
  <c r="AV255" i="3" s="1"/>
  <c r="AU256" i="3"/>
  <c r="AV256" i="3" s="1"/>
  <c r="AU257" i="3"/>
  <c r="AV257" i="3" s="1"/>
  <c r="AU259" i="3"/>
  <c r="AV259" i="3" s="1"/>
  <c r="AU260" i="3"/>
  <c r="AV260" i="3" s="1"/>
  <c r="AU261" i="3"/>
  <c r="AV261" i="3" s="1"/>
  <c r="AU263" i="3"/>
  <c r="AV263" i="3" s="1"/>
  <c r="AU264" i="3"/>
  <c r="AV264" i="3" s="1"/>
  <c r="AU266" i="3"/>
  <c r="AV266" i="3" s="1"/>
  <c r="AU267" i="3"/>
  <c r="AV267" i="3" s="1"/>
  <c r="AU268" i="3"/>
  <c r="AV268" i="3" s="1"/>
  <c r="AU270" i="3"/>
  <c r="AV270" i="3" s="1"/>
  <c r="AU271" i="3"/>
  <c r="AV271" i="3" s="1"/>
  <c r="AU272" i="3"/>
  <c r="AV272" i="3" s="1"/>
  <c r="AU273" i="3"/>
  <c r="AV273" i="3" s="1"/>
  <c r="AU274" i="3"/>
  <c r="AV274" i="3" s="1"/>
  <c r="AU277" i="3"/>
  <c r="AV277" i="3" s="1"/>
  <c r="AU278" i="3"/>
  <c r="AV278" i="3" s="1"/>
  <c r="AU279" i="3"/>
  <c r="AV279" i="3" s="1"/>
  <c r="AU280" i="3"/>
  <c r="AV280" i="3" s="1"/>
  <c r="AU281" i="3"/>
  <c r="AV281" i="3" s="1"/>
  <c r="AU282" i="3"/>
  <c r="AV282" i="3" s="1"/>
  <c r="AU283" i="3"/>
  <c r="AV283" i="3" s="1"/>
  <c r="AU284" i="3"/>
  <c r="AV284" i="3" s="1"/>
  <c r="AU285" i="3"/>
  <c r="AV285" i="3" s="1"/>
  <c r="AU287" i="3"/>
  <c r="AV287" i="3" s="1"/>
  <c r="AU288" i="3"/>
  <c r="AV288" i="3" s="1"/>
  <c r="AU289" i="3"/>
  <c r="AV289" i="3" s="1"/>
  <c r="AU290" i="3"/>
  <c r="AV290" i="3" s="1"/>
  <c r="AU291" i="3"/>
  <c r="AV291" i="3" s="1"/>
  <c r="AU292" i="3"/>
  <c r="AV292" i="3" s="1"/>
  <c r="AU293" i="3"/>
  <c r="AV293" i="3" s="1"/>
  <c r="AU295" i="3"/>
  <c r="AV295" i="3" s="1"/>
  <c r="AU296" i="3"/>
  <c r="AV296" i="3" s="1"/>
  <c r="AU298" i="3"/>
  <c r="AV298" i="3" s="1"/>
  <c r="AU299" i="3"/>
  <c r="AV299" i="3" s="1"/>
  <c r="AU300" i="3"/>
  <c r="AV300" i="3" s="1"/>
  <c r="AU302" i="3"/>
  <c r="AV302" i="3" s="1"/>
  <c r="AU303" i="3"/>
  <c r="AV303" i="3" s="1"/>
  <c r="AU304" i="3"/>
  <c r="AV304" i="3" s="1"/>
  <c r="AU305" i="3"/>
  <c r="AV305" i="3" s="1"/>
  <c r="AU306" i="3"/>
  <c r="AV306" i="3" s="1"/>
  <c r="AU307" i="3"/>
  <c r="AV307" i="3" s="1"/>
  <c r="AU308" i="3"/>
  <c r="AV308" i="3" s="1"/>
  <c r="AU309" i="3"/>
  <c r="AV309" i="3" s="1"/>
  <c r="AU310" i="3"/>
  <c r="AV310" i="3" s="1"/>
  <c r="AU311" i="3"/>
  <c r="AV311" i="3" s="1"/>
  <c r="AU312" i="3"/>
  <c r="AV312" i="3" s="1"/>
  <c r="AU313" i="3"/>
  <c r="AV313" i="3" s="1"/>
  <c r="AU315" i="3"/>
  <c r="AV315" i="3" s="1"/>
  <c r="AU316" i="3"/>
  <c r="AV316" i="3" s="1"/>
  <c r="AU317" i="3"/>
  <c r="AV317" i="3" s="1"/>
  <c r="AU318" i="3"/>
  <c r="AV318" i="3" s="1"/>
  <c r="AU319" i="3"/>
  <c r="AV319" i="3" s="1"/>
  <c r="AU320" i="3"/>
  <c r="AV320" i="3" s="1"/>
  <c r="AU321" i="3"/>
  <c r="AV321" i="3" s="1"/>
  <c r="AU322" i="3"/>
  <c r="AV322" i="3" s="1"/>
  <c r="AU323" i="3"/>
  <c r="AV323" i="3" s="1"/>
  <c r="AU326" i="3"/>
  <c r="AV326" i="3" s="1"/>
  <c r="AU327" i="3"/>
  <c r="AV327" i="3" s="1"/>
  <c r="AU328" i="3"/>
  <c r="AV328" i="3" s="1"/>
  <c r="AU329" i="3"/>
  <c r="AV329" i="3" s="1"/>
  <c r="AU330" i="3"/>
  <c r="AV330" i="3" s="1"/>
  <c r="AU331" i="3"/>
  <c r="AV331" i="3" s="1"/>
  <c r="AU332" i="3"/>
  <c r="AV332" i="3" s="1"/>
  <c r="AU333" i="3"/>
  <c r="AV333" i="3" s="1"/>
  <c r="AU337" i="3"/>
  <c r="AV337" i="3" s="1"/>
  <c r="AU338" i="3"/>
  <c r="AV338" i="3" s="1"/>
  <c r="AU339" i="3"/>
  <c r="AV339" i="3" s="1"/>
  <c r="AU340" i="3"/>
  <c r="AV340" i="3" s="1"/>
  <c r="AU341" i="3"/>
  <c r="AV341" i="3" s="1"/>
  <c r="AU343" i="3"/>
  <c r="AV343" i="3" s="1"/>
  <c r="AU344" i="3"/>
  <c r="AV344" i="3" s="1"/>
  <c r="AU348" i="3"/>
  <c r="AV348" i="3" s="1"/>
  <c r="AU349" i="3"/>
  <c r="AV349" i="3" s="1"/>
  <c r="AU351" i="3"/>
  <c r="AV351" i="3" s="1"/>
  <c r="AU352" i="3"/>
  <c r="AV352" i="3" s="1"/>
  <c r="AU354" i="3"/>
  <c r="AV354" i="3" s="1"/>
  <c r="AU356" i="3"/>
  <c r="AV356" i="3" s="1"/>
  <c r="AU357" i="3"/>
  <c r="AV357" i="3" s="1"/>
  <c r="AU358" i="3"/>
  <c r="AV358" i="3" s="1"/>
  <c r="AU360" i="3"/>
  <c r="AV360" i="3" s="1"/>
  <c r="AU361" i="3"/>
  <c r="AV361" i="3" s="1"/>
  <c r="AU362" i="3"/>
  <c r="AV362" i="3" s="1"/>
  <c r="AU363" i="3"/>
  <c r="AV363" i="3" s="1"/>
  <c r="AU367" i="3"/>
  <c r="AV367" i="3" s="1"/>
  <c r="AU369" i="3"/>
  <c r="AV369" i="3" s="1"/>
  <c r="AU370" i="3"/>
  <c r="AV370" i="3" s="1"/>
  <c r="AU371" i="3"/>
  <c r="AV371" i="3" s="1"/>
  <c r="AU372" i="3"/>
  <c r="AV372" i="3" s="1"/>
  <c r="AU373" i="3"/>
  <c r="AV373" i="3" s="1"/>
  <c r="AU374" i="3"/>
  <c r="AV374" i="3" s="1"/>
  <c r="AU375" i="3"/>
  <c r="AV375" i="3" s="1"/>
  <c r="AU376" i="3"/>
  <c r="AV376" i="3" s="1"/>
  <c r="AU379" i="3"/>
  <c r="AV379" i="3" s="1"/>
  <c r="AU380" i="3"/>
  <c r="AV380" i="3" s="1"/>
  <c r="AU381" i="3"/>
  <c r="AV381" i="3" s="1"/>
  <c r="AU382" i="3"/>
  <c r="AV382" i="3" s="1"/>
  <c r="AU383" i="3"/>
  <c r="AV383" i="3" s="1"/>
  <c r="AU384" i="3"/>
  <c r="AV384" i="3" s="1"/>
  <c r="AU388" i="3"/>
  <c r="AV388" i="3" s="1"/>
  <c r="AU389" i="3"/>
  <c r="AV389" i="3" s="1"/>
  <c r="AU390" i="3"/>
  <c r="AV390" i="3" s="1"/>
  <c r="AU393" i="3"/>
  <c r="AV393" i="3" s="1"/>
  <c r="AU394" i="3"/>
  <c r="AV394" i="3" s="1"/>
  <c r="AU395" i="3"/>
  <c r="AV395" i="3" s="1"/>
  <c r="AU396" i="3"/>
  <c r="AV396" i="3" s="1"/>
  <c r="AU397" i="3"/>
  <c r="AV397" i="3" s="1"/>
  <c r="AU398" i="3"/>
  <c r="AV398" i="3" s="1"/>
  <c r="AU400" i="3"/>
  <c r="AV400" i="3" s="1"/>
  <c r="AU402" i="3"/>
  <c r="AV402" i="3" s="1"/>
  <c r="AU403" i="3"/>
  <c r="AV403" i="3" s="1"/>
  <c r="AU405" i="3"/>
  <c r="AV405" i="3" s="1"/>
  <c r="AU406" i="3"/>
  <c r="AV406" i="3" s="1"/>
  <c r="AU407" i="3"/>
  <c r="AV407" i="3" s="1"/>
  <c r="AU408" i="3"/>
  <c r="AV408" i="3" s="1"/>
  <c r="AU409" i="3"/>
  <c r="AV409" i="3" s="1"/>
  <c r="AU412" i="3"/>
  <c r="AV412" i="3" s="1"/>
  <c r="AU413" i="3"/>
  <c r="AV413" i="3" s="1"/>
  <c r="AU415" i="3"/>
  <c r="AV415" i="3" s="1"/>
  <c r="AU416" i="3"/>
  <c r="AV416" i="3" s="1"/>
  <c r="AU417" i="3"/>
  <c r="AV417" i="3" s="1"/>
  <c r="AU418" i="3"/>
  <c r="AV418" i="3" s="1"/>
  <c r="AU419" i="3"/>
  <c r="AV419" i="3" s="1"/>
  <c r="AU420" i="3"/>
  <c r="AV420" i="3" s="1"/>
  <c r="AU422" i="3"/>
  <c r="AV422" i="3" s="1"/>
  <c r="AU423" i="3"/>
  <c r="AV423" i="3" s="1"/>
  <c r="AU425" i="3"/>
  <c r="AV425" i="3" s="1"/>
  <c r="AU10" i="3"/>
  <c r="AV10" i="3" s="1"/>
  <c r="O295" i="3" l="1"/>
  <c r="P295" i="3" s="1"/>
  <c r="Q295" i="3"/>
  <c r="R295" i="3" s="1"/>
  <c r="T295" i="3"/>
  <c r="U295" i="3" s="1"/>
  <c r="W295" i="3"/>
  <c r="X295" i="3" s="1"/>
  <c r="Z295" i="3"/>
  <c r="AA295" i="3" s="1"/>
  <c r="AB295" i="3"/>
  <c r="AM295" i="3" s="1"/>
  <c r="AN295" i="3" s="1"/>
  <c r="AD295" i="3"/>
  <c r="AE295" i="3" s="1"/>
  <c r="AH295" i="3"/>
  <c r="AI295" i="3" s="1"/>
  <c r="AK295" i="3"/>
  <c r="AL295" i="3" s="1"/>
  <c r="AQ295" i="3"/>
  <c r="AR295" i="3" s="1"/>
  <c r="AQ25" i="3"/>
  <c r="AR25" i="3" s="1"/>
  <c r="AQ26" i="3"/>
  <c r="AR26" i="3" s="1"/>
  <c r="AQ27" i="3"/>
  <c r="AR27" i="3" s="1"/>
  <c r="AQ30" i="3"/>
  <c r="AR30" i="3" s="1"/>
  <c r="AQ31" i="3"/>
  <c r="AR31" i="3" s="1"/>
  <c r="AQ32" i="3"/>
  <c r="AR32" i="3" s="1"/>
  <c r="AQ33" i="3"/>
  <c r="AR33" i="3" s="1"/>
  <c r="AQ35" i="3"/>
  <c r="AR35" i="3" s="1"/>
  <c r="AQ36" i="3"/>
  <c r="AR36" i="3" s="1"/>
  <c r="AQ37" i="3"/>
  <c r="AR37" i="3" s="1"/>
  <c r="AQ38" i="3"/>
  <c r="AR38" i="3" s="1"/>
  <c r="AQ39" i="3"/>
  <c r="AR39" i="3" s="1"/>
  <c r="AQ40" i="3"/>
  <c r="AR40" i="3" s="1"/>
  <c r="AQ41" i="3"/>
  <c r="AR41" i="3" s="1"/>
  <c r="AQ43" i="3"/>
  <c r="AR43" i="3" s="1"/>
  <c r="AQ44" i="3"/>
  <c r="AR44" i="3" s="1"/>
  <c r="AQ45" i="3"/>
  <c r="AR45" i="3" s="1"/>
  <c r="AQ46" i="3"/>
  <c r="AR46" i="3" s="1"/>
  <c r="AQ47" i="3"/>
  <c r="AR47" i="3" s="1"/>
  <c r="AQ48" i="3"/>
  <c r="AR48" i="3" s="1"/>
  <c r="AQ49" i="3"/>
  <c r="AR49" i="3" s="1"/>
  <c r="AQ51" i="3"/>
  <c r="AR51" i="3" s="1"/>
  <c r="AQ52" i="3"/>
  <c r="AR52" i="3" s="1"/>
  <c r="AQ53" i="3"/>
  <c r="AR53" i="3" s="1"/>
  <c r="AQ54" i="3"/>
  <c r="AR54" i="3" s="1"/>
  <c r="AQ55" i="3"/>
  <c r="AR55" i="3" s="1"/>
  <c r="AQ56" i="3"/>
  <c r="AR56" i="3" s="1"/>
  <c r="AQ57" i="3"/>
  <c r="AR57" i="3" s="1"/>
  <c r="AQ58" i="3"/>
  <c r="AR58" i="3" s="1"/>
  <c r="AQ60" i="3"/>
  <c r="AR60" i="3" s="1"/>
  <c r="AQ61" i="3"/>
  <c r="AR61" i="3" s="1"/>
  <c r="AQ62" i="3"/>
  <c r="AR62" i="3" s="1"/>
  <c r="AQ63" i="3"/>
  <c r="AR63" i="3" s="1"/>
  <c r="AQ65" i="3"/>
  <c r="AR65" i="3" s="1"/>
  <c r="AQ67" i="3"/>
  <c r="AR67" i="3" s="1"/>
  <c r="AQ68" i="3"/>
  <c r="AR68" i="3" s="1"/>
  <c r="AQ69" i="3"/>
  <c r="AR69" i="3" s="1"/>
  <c r="AQ70" i="3"/>
  <c r="AR70" i="3" s="1"/>
  <c r="AQ72" i="3"/>
  <c r="AR72" i="3" s="1"/>
  <c r="AQ88" i="3"/>
  <c r="AR88" i="3" s="1"/>
  <c r="AQ89" i="3"/>
  <c r="AR89" i="3" s="1"/>
  <c r="AQ90" i="3"/>
  <c r="AR90" i="3" s="1"/>
  <c r="AQ92" i="3"/>
  <c r="AR92" i="3" s="1"/>
  <c r="AQ93" i="3"/>
  <c r="AR93" i="3" s="1"/>
  <c r="AQ94" i="3"/>
  <c r="AR94" i="3" s="1"/>
  <c r="AQ96" i="3"/>
  <c r="AR96" i="3" s="1"/>
  <c r="AQ97" i="3"/>
  <c r="AR97" i="3" s="1"/>
  <c r="AQ98" i="3"/>
  <c r="AR98" i="3" s="1"/>
  <c r="AQ99" i="3"/>
  <c r="AR99" i="3" s="1"/>
  <c r="AQ100" i="3"/>
  <c r="AR100" i="3" s="1"/>
  <c r="AQ101" i="3"/>
  <c r="AR101" i="3" s="1"/>
  <c r="AQ102" i="3"/>
  <c r="AR102" i="3" s="1"/>
  <c r="AQ103" i="3"/>
  <c r="AR103" i="3" s="1"/>
  <c r="AQ104" i="3"/>
  <c r="AR104" i="3" s="1"/>
  <c r="AQ105" i="3"/>
  <c r="AR105" i="3" s="1"/>
  <c r="AQ107" i="3"/>
  <c r="AR107" i="3" s="1"/>
  <c r="AQ108" i="3"/>
  <c r="AR108" i="3" s="1"/>
  <c r="AQ109" i="3"/>
  <c r="AR109" i="3" s="1"/>
  <c r="AQ110" i="3"/>
  <c r="AR110" i="3" s="1"/>
  <c r="AQ111" i="3"/>
  <c r="AR111" i="3" s="1"/>
  <c r="AQ112" i="3"/>
  <c r="AR112" i="3" s="1"/>
  <c r="AQ114" i="3"/>
  <c r="AR114" i="3" s="1"/>
  <c r="AQ115" i="3"/>
  <c r="AR115" i="3" s="1"/>
  <c r="AQ116" i="3"/>
  <c r="AR116" i="3" s="1"/>
  <c r="AQ117" i="3"/>
  <c r="AR117" i="3" s="1"/>
  <c r="AQ118" i="3"/>
  <c r="AR118" i="3" s="1"/>
  <c r="AQ119" i="3"/>
  <c r="AR119" i="3" s="1"/>
  <c r="AQ120" i="3"/>
  <c r="AR120" i="3" s="1"/>
  <c r="AQ121" i="3"/>
  <c r="AR121" i="3" s="1"/>
  <c r="AQ122" i="3"/>
  <c r="AR122" i="3" s="1"/>
  <c r="AQ123" i="3"/>
  <c r="AR123" i="3" s="1"/>
  <c r="AQ126" i="3"/>
  <c r="AR126" i="3" s="1"/>
  <c r="AQ128" i="3"/>
  <c r="AR128" i="3" s="1"/>
  <c r="AQ129" i="3"/>
  <c r="AR129" i="3" s="1"/>
  <c r="AQ130" i="3"/>
  <c r="AR130" i="3" s="1"/>
  <c r="AQ131" i="3"/>
  <c r="AR131" i="3" s="1"/>
  <c r="AQ135" i="3"/>
  <c r="AR135" i="3" s="1"/>
  <c r="AQ136" i="3"/>
  <c r="AR136" i="3" s="1"/>
  <c r="AQ137" i="3"/>
  <c r="AR137" i="3" s="1"/>
  <c r="AQ138" i="3"/>
  <c r="AR138" i="3" s="1"/>
  <c r="AQ139" i="3"/>
  <c r="AR139" i="3" s="1"/>
  <c r="AQ142" i="3"/>
  <c r="AR142" i="3" s="1"/>
  <c r="AQ143" i="3"/>
  <c r="AR143" i="3" s="1"/>
  <c r="AQ144" i="3"/>
  <c r="AR144" i="3" s="1"/>
  <c r="AQ145" i="3"/>
  <c r="AR145" i="3" s="1"/>
  <c r="AQ146" i="3"/>
  <c r="AR146" i="3" s="1"/>
  <c r="AQ147" i="3"/>
  <c r="AR147" i="3" s="1"/>
  <c r="AQ148" i="3"/>
  <c r="AR148" i="3" s="1"/>
  <c r="AQ149" i="3"/>
  <c r="AR149" i="3" s="1"/>
  <c r="AQ150" i="3"/>
  <c r="AR150" i="3" s="1"/>
  <c r="AQ151" i="3"/>
  <c r="AR151" i="3" s="1"/>
  <c r="AQ152" i="3"/>
  <c r="AR152" i="3" s="1"/>
  <c r="AQ153" i="3"/>
  <c r="AR153" i="3" s="1"/>
  <c r="AQ154" i="3"/>
  <c r="AR154" i="3" s="1"/>
  <c r="AQ155" i="3"/>
  <c r="AR155" i="3" s="1"/>
  <c r="AQ156" i="3"/>
  <c r="AR156" i="3" s="1"/>
  <c r="AQ158" i="3"/>
  <c r="AR158" i="3" s="1"/>
  <c r="AQ161" i="3"/>
  <c r="AR161" i="3" s="1"/>
  <c r="AQ163" i="3"/>
  <c r="AR163" i="3" s="1"/>
  <c r="AQ164" i="3"/>
  <c r="AR164" i="3" s="1"/>
  <c r="AQ165" i="3"/>
  <c r="AR165" i="3" s="1"/>
  <c r="AQ166" i="3"/>
  <c r="AR166" i="3" s="1"/>
  <c r="AQ167" i="3"/>
  <c r="AR167" i="3" s="1"/>
  <c r="AQ168" i="3"/>
  <c r="AR168" i="3" s="1"/>
  <c r="AQ169" i="3"/>
  <c r="AR169" i="3" s="1"/>
  <c r="AQ171" i="3"/>
  <c r="AR171" i="3" s="1"/>
  <c r="AQ172" i="3"/>
  <c r="AR172" i="3" s="1"/>
  <c r="AQ173" i="3"/>
  <c r="AR173" i="3" s="1"/>
  <c r="AQ174" i="3"/>
  <c r="AR174" i="3" s="1"/>
  <c r="AQ175" i="3"/>
  <c r="AR175" i="3" s="1"/>
  <c r="AQ176" i="3"/>
  <c r="AR176" i="3" s="1"/>
  <c r="AQ177" i="3"/>
  <c r="AR177" i="3" s="1"/>
  <c r="AQ178" i="3"/>
  <c r="AR178" i="3" s="1"/>
  <c r="AQ179" i="3"/>
  <c r="AR179" i="3" s="1"/>
  <c r="AQ180" i="3"/>
  <c r="AR180" i="3" s="1"/>
  <c r="AQ181" i="3"/>
  <c r="AR181" i="3" s="1"/>
  <c r="AQ183" i="3"/>
  <c r="AR183" i="3" s="1"/>
  <c r="AQ184" i="3"/>
  <c r="AR184" i="3" s="1"/>
  <c r="AQ185" i="3"/>
  <c r="AR185" i="3" s="1"/>
  <c r="AQ186" i="3"/>
  <c r="AR186" i="3" s="1"/>
  <c r="AQ187" i="3"/>
  <c r="AR187" i="3" s="1"/>
  <c r="AQ188" i="3"/>
  <c r="AR188" i="3" s="1"/>
  <c r="AQ189" i="3"/>
  <c r="AR189" i="3" s="1"/>
  <c r="AQ17" i="3"/>
  <c r="AR17" i="3" s="1"/>
  <c r="AQ190" i="3"/>
  <c r="AR190" i="3" s="1"/>
  <c r="AQ191" i="3"/>
  <c r="AR191" i="3" s="1"/>
  <c r="AQ192" i="3"/>
  <c r="AR192" i="3" s="1"/>
  <c r="AQ193" i="3"/>
  <c r="AR193" i="3" s="1"/>
  <c r="AQ194" i="3"/>
  <c r="AR194" i="3" s="1"/>
  <c r="AQ197" i="3"/>
  <c r="AR197" i="3" s="1"/>
  <c r="AQ198" i="3"/>
  <c r="AR198" i="3" s="1"/>
  <c r="AQ199" i="3"/>
  <c r="AR199" i="3" s="1"/>
  <c r="AQ200" i="3"/>
  <c r="AR200" i="3" s="1"/>
  <c r="AQ201" i="3"/>
  <c r="AR201" i="3" s="1"/>
  <c r="AQ202" i="3"/>
  <c r="AR202" i="3" s="1"/>
  <c r="AQ203" i="3"/>
  <c r="AR203" i="3" s="1"/>
  <c r="AQ204" i="3"/>
  <c r="AR204" i="3" s="1"/>
  <c r="AQ207" i="3"/>
  <c r="AR207" i="3" s="1"/>
  <c r="AQ208" i="3"/>
  <c r="AR208" i="3" s="1"/>
  <c r="AQ209" i="3"/>
  <c r="AR209" i="3" s="1"/>
  <c r="AQ210" i="3"/>
  <c r="AR210" i="3" s="1"/>
  <c r="AQ211" i="3"/>
  <c r="AR211" i="3" s="1"/>
  <c r="AQ212" i="3"/>
  <c r="AR212" i="3" s="1"/>
  <c r="AQ213" i="3"/>
  <c r="AR213" i="3" s="1"/>
  <c r="AQ214" i="3"/>
  <c r="AR214" i="3" s="1"/>
  <c r="AQ215" i="3"/>
  <c r="AR215" i="3" s="1"/>
  <c r="AQ216" i="3"/>
  <c r="AR216" i="3" s="1"/>
  <c r="AQ217" i="3"/>
  <c r="AR217" i="3" s="1"/>
  <c r="AQ219" i="3"/>
  <c r="AR219" i="3" s="1"/>
  <c r="AQ220" i="3"/>
  <c r="AR220" i="3" s="1"/>
  <c r="AQ221" i="3"/>
  <c r="AR221" i="3" s="1"/>
  <c r="AQ224" i="3"/>
  <c r="AR224" i="3" s="1"/>
  <c r="AQ225" i="3"/>
  <c r="AR225" i="3" s="1"/>
  <c r="AQ226" i="3"/>
  <c r="AR226" i="3" s="1"/>
  <c r="AQ227" i="3"/>
  <c r="AR227" i="3" s="1"/>
  <c r="AQ228" i="3"/>
  <c r="AR228" i="3" s="1"/>
  <c r="AQ229" i="3"/>
  <c r="AR229" i="3" s="1"/>
  <c r="AQ230" i="3"/>
  <c r="AR230" i="3" s="1"/>
  <c r="AQ232" i="3"/>
  <c r="AR232" i="3" s="1"/>
  <c r="AQ233" i="3"/>
  <c r="AR233" i="3" s="1"/>
  <c r="AQ234" i="3"/>
  <c r="AR234" i="3" s="1"/>
  <c r="AQ235" i="3"/>
  <c r="AR235" i="3" s="1"/>
  <c r="AQ236" i="3"/>
  <c r="AR236" i="3" s="1"/>
  <c r="AQ238" i="3"/>
  <c r="AR238" i="3" s="1"/>
  <c r="AQ239" i="3"/>
  <c r="AR239" i="3" s="1"/>
  <c r="AQ241" i="3"/>
  <c r="AR241" i="3" s="1"/>
  <c r="AQ242" i="3"/>
  <c r="AR242" i="3" s="1"/>
  <c r="AQ243" i="3"/>
  <c r="AR243" i="3" s="1"/>
  <c r="AQ244" i="3"/>
  <c r="AR244" i="3" s="1"/>
  <c r="AQ245" i="3"/>
  <c r="AR245" i="3" s="1"/>
  <c r="AQ247" i="3"/>
  <c r="AR247" i="3" s="1"/>
  <c r="AQ248" i="3"/>
  <c r="AR248" i="3" s="1"/>
  <c r="AQ249" i="3"/>
  <c r="AR249" i="3" s="1"/>
  <c r="AQ251" i="3"/>
  <c r="AR251" i="3" s="1"/>
  <c r="AQ252" i="3"/>
  <c r="AR252" i="3" s="1"/>
  <c r="AQ254" i="3"/>
  <c r="AR254" i="3" s="1"/>
  <c r="AQ255" i="3"/>
  <c r="AR255" i="3" s="1"/>
  <c r="AQ256" i="3"/>
  <c r="AR256" i="3" s="1"/>
  <c r="AQ257" i="3"/>
  <c r="AR257" i="3" s="1"/>
  <c r="AQ259" i="3"/>
  <c r="AR259" i="3" s="1"/>
  <c r="AQ260" i="3"/>
  <c r="AR260" i="3" s="1"/>
  <c r="AQ261" i="3"/>
  <c r="AR261" i="3" s="1"/>
  <c r="AQ263" i="3"/>
  <c r="AR263" i="3" s="1"/>
  <c r="AQ264" i="3"/>
  <c r="AR264" i="3" s="1"/>
  <c r="AQ266" i="3"/>
  <c r="AR266" i="3" s="1"/>
  <c r="AQ267" i="3"/>
  <c r="AR267" i="3" s="1"/>
  <c r="AQ268" i="3"/>
  <c r="AR268" i="3" s="1"/>
  <c r="AQ270" i="3"/>
  <c r="AR270" i="3" s="1"/>
  <c r="AQ271" i="3"/>
  <c r="AR271" i="3" s="1"/>
  <c r="AQ272" i="3"/>
  <c r="AR272" i="3" s="1"/>
  <c r="AQ273" i="3"/>
  <c r="AR273" i="3" s="1"/>
  <c r="AQ274" i="3"/>
  <c r="AR274" i="3" s="1"/>
  <c r="AQ277" i="3"/>
  <c r="AR277" i="3" s="1"/>
  <c r="AQ278" i="3"/>
  <c r="AR278" i="3" s="1"/>
  <c r="AQ279" i="3"/>
  <c r="AR279" i="3" s="1"/>
  <c r="AQ280" i="3"/>
  <c r="AR280" i="3" s="1"/>
  <c r="AQ281" i="3"/>
  <c r="AR281" i="3" s="1"/>
  <c r="AQ282" i="3"/>
  <c r="AR282" i="3" s="1"/>
  <c r="AQ283" i="3"/>
  <c r="AR283" i="3" s="1"/>
  <c r="AQ284" i="3"/>
  <c r="AR284" i="3" s="1"/>
  <c r="AQ285" i="3"/>
  <c r="AR285" i="3" s="1"/>
  <c r="AQ287" i="3"/>
  <c r="AR287" i="3" s="1"/>
  <c r="AQ288" i="3"/>
  <c r="AR288" i="3" s="1"/>
  <c r="AQ289" i="3"/>
  <c r="AR289" i="3" s="1"/>
  <c r="AQ290" i="3"/>
  <c r="AR290" i="3" s="1"/>
  <c r="AQ291" i="3"/>
  <c r="AR291" i="3" s="1"/>
  <c r="AQ292" i="3"/>
  <c r="AR292" i="3" s="1"/>
  <c r="AQ293" i="3"/>
  <c r="AR293" i="3" s="1"/>
  <c r="AQ296" i="3"/>
  <c r="AR296" i="3" s="1"/>
  <c r="AQ298" i="3"/>
  <c r="AR298" i="3" s="1"/>
  <c r="AQ299" i="3"/>
  <c r="AR299" i="3" s="1"/>
  <c r="AQ300" i="3"/>
  <c r="AR300" i="3" s="1"/>
  <c r="AQ302" i="3"/>
  <c r="AR302" i="3" s="1"/>
  <c r="AQ303" i="3"/>
  <c r="AR303" i="3" s="1"/>
  <c r="AQ304" i="3"/>
  <c r="AR304" i="3" s="1"/>
  <c r="AQ305" i="3"/>
  <c r="AR305" i="3" s="1"/>
  <c r="AQ306" i="3"/>
  <c r="AR306" i="3" s="1"/>
  <c r="AQ307" i="3"/>
  <c r="AR307" i="3" s="1"/>
  <c r="AQ308" i="3"/>
  <c r="AR308" i="3" s="1"/>
  <c r="AQ309" i="3"/>
  <c r="AR309" i="3" s="1"/>
  <c r="AQ310" i="3"/>
  <c r="AR310" i="3" s="1"/>
  <c r="AQ311" i="3"/>
  <c r="AR311" i="3" s="1"/>
  <c r="AQ312" i="3"/>
  <c r="AR312" i="3" s="1"/>
  <c r="AQ313" i="3"/>
  <c r="AR313" i="3" s="1"/>
  <c r="AQ315" i="3"/>
  <c r="AR315" i="3" s="1"/>
  <c r="AQ316" i="3"/>
  <c r="AR316" i="3" s="1"/>
  <c r="AQ317" i="3"/>
  <c r="AR317" i="3" s="1"/>
  <c r="AQ318" i="3"/>
  <c r="AR318" i="3" s="1"/>
  <c r="AQ319" i="3"/>
  <c r="AR319" i="3" s="1"/>
  <c r="AQ320" i="3"/>
  <c r="AR320" i="3" s="1"/>
  <c r="AQ321" i="3"/>
  <c r="AR321" i="3" s="1"/>
  <c r="AQ322" i="3"/>
  <c r="AR322" i="3" s="1"/>
  <c r="AQ323" i="3"/>
  <c r="AR323" i="3" s="1"/>
  <c r="AQ326" i="3"/>
  <c r="AR326" i="3" s="1"/>
  <c r="AQ327" i="3"/>
  <c r="AR327" i="3" s="1"/>
  <c r="AQ328" i="3"/>
  <c r="AR328" i="3" s="1"/>
  <c r="AQ329" i="3"/>
  <c r="AR329" i="3" s="1"/>
  <c r="AQ330" i="3"/>
  <c r="AR330" i="3" s="1"/>
  <c r="AQ331" i="3"/>
  <c r="AR331" i="3" s="1"/>
  <c r="AQ332" i="3"/>
  <c r="AR332" i="3" s="1"/>
  <c r="AQ333" i="3"/>
  <c r="AR333" i="3" s="1"/>
  <c r="AQ337" i="3"/>
  <c r="AR337" i="3" s="1"/>
  <c r="AQ338" i="3"/>
  <c r="AR338" i="3" s="1"/>
  <c r="AQ339" i="3"/>
  <c r="AR339" i="3" s="1"/>
  <c r="AQ340" i="3"/>
  <c r="AR340" i="3" s="1"/>
  <c r="AQ341" i="3"/>
  <c r="AR341" i="3" s="1"/>
  <c r="AQ343" i="3"/>
  <c r="AR343" i="3" s="1"/>
  <c r="AQ344" i="3"/>
  <c r="AR344" i="3" s="1"/>
  <c r="AQ348" i="3"/>
  <c r="AR348" i="3" s="1"/>
  <c r="AQ349" i="3"/>
  <c r="AR349" i="3" s="1"/>
  <c r="AQ351" i="3"/>
  <c r="AR351" i="3" s="1"/>
  <c r="AQ352" i="3"/>
  <c r="AR352" i="3" s="1"/>
  <c r="AQ354" i="3"/>
  <c r="AR354" i="3" s="1"/>
  <c r="AQ356" i="3"/>
  <c r="AR356" i="3" s="1"/>
  <c r="AQ357" i="3"/>
  <c r="AR357" i="3" s="1"/>
  <c r="AQ358" i="3"/>
  <c r="AR358" i="3" s="1"/>
  <c r="AQ360" i="3"/>
  <c r="AR360" i="3" s="1"/>
  <c r="AQ361" i="3"/>
  <c r="AR361" i="3" s="1"/>
  <c r="AQ362" i="3"/>
  <c r="AR362" i="3" s="1"/>
  <c r="AQ363" i="3"/>
  <c r="AR363" i="3" s="1"/>
  <c r="AQ367" i="3"/>
  <c r="AR367" i="3" s="1"/>
  <c r="AQ369" i="3"/>
  <c r="AR369" i="3" s="1"/>
  <c r="AQ370" i="3"/>
  <c r="AR370" i="3" s="1"/>
  <c r="AQ371" i="3"/>
  <c r="AR371" i="3" s="1"/>
  <c r="AQ372" i="3"/>
  <c r="AR372" i="3" s="1"/>
  <c r="AQ373" i="3"/>
  <c r="AR373" i="3" s="1"/>
  <c r="AQ374" i="3"/>
  <c r="AR374" i="3" s="1"/>
  <c r="AQ375" i="3"/>
  <c r="AR375" i="3" s="1"/>
  <c r="AQ376" i="3"/>
  <c r="AR376" i="3" s="1"/>
  <c r="AQ379" i="3"/>
  <c r="AR379" i="3" s="1"/>
  <c r="AQ380" i="3"/>
  <c r="AR380" i="3" s="1"/>
  <c r="AQ381" i="3"/>
  <c r="AR381" i="3" s="1"/>
  <c r="AQ382" i="3"/>
  <c r="AR382" i="3" s="1"/>
  <c r="AQ383" i="3"/>
  <c r="AR383" i="3" s="1"/>
  <c r="AQ384" i="3"/>
  <c r="AR384" i="3" s="1"/>
  <c r="AQ388" i="3"/>
  <c r="AR388" i="3" s="1"/>
  <c r="AQ389" i="3"/>
  <c r="AR389" i="3" s="1"/>
  <c r="AQ390" i="3"/>
  <c r="AR390" i="3" s="1"/>
  <c r="AQ393" i="3"/>
  <c r="AR393" i="3" s="1"/>
  <c r="AQ394" i="3"/>
  <c r="AR394" i="3" s="1"/>
  <c r="AQ395" i="3"/>
  <c r="AR395" i="3" s="1"/>
  <c r="AQ396" i="3"/>
  <c r="AR396" i="3" s="1"/>
  <c r="AQ397" i="3"/>
  <c r="AR397" i="3" s="1"/>
  <c r="AQ398" i="3"/>
  <c r="AR398" i="3" s="1"/>
  <c r="AQ400" i="3"/>
  <c r="AR400" i="3" s="1"/>
  <c r="AQ402" i="3"/>
  <c r="AR402" i="3" s="1"/>
  <c r="AQ403" i="3"/>
  <c r="AR403" i="3" s="1"/>
  <c r="AQ405" i="3"/>
  <c r="AR405" i="3" s="1"/>
  <c r="AQ406" i="3"/>
  <c r="AR406" i="3" s="1"/>
  <c r="AQ407" i="3"/>
  <c r="AR407" i="3" s="1"/>
  <c r="AQ408" i="3"/>
  <c r="AR408" i="3" s="1"/>
  <c r="AQ409" i="3"/>
  <c r="AR409" i="3" s="1"/>
  <c r="AQ412" i="3"/>
  <c r="AR412" i="3" s="1"/>
  <c r="AQ413" i="3"/>
  <c r="AR413" i="3" s="1"/>
  <c r="AQ415" i="3"/>
  <c r="AR415" i="3" s="1"/>
  <c r="AQ416" i="3"/>
  <c r="AR416" i="3" s="1"/>
  <c r="AQ417" i="3"/>
  <c r="AR417" i="3" s="1"/>
  <c r="AQ418" i="3"/>
  <c r="AR418" i="3" s="1"/>
  <c r="AQ419" i="3"/>
  <c r="AR419" i="3" s="1"/>
  <c r="AQ422" i="3"/>
  <c r="AR422" i="3" s="1"/>
  <c r="AQ423" i="3"/>
  <c r="AR423" i="3" s="1"/>
  <c r="AQ425" i="3"/>
  <c r="AR425" i="3" s="1"/>
  <c r="AQ24" i="3"/>
  <c r="AR24" i="3" s="1"/>
  <c r="AB376" i="3"/>
  <c r="AM376" i="3" s="1"/>
  <c r="AN376" i="3" s="1"/>
  <c r="AB375" i="3"/>
  <c r="AM375" i="3" s="1"/>
  <c r="AN375" i="3" s="1"/>
  <c r="AB383" i="3" l="1"/>
  <c r="AM383" i="3" s="1"/>
  <c r="AN383" i="3" s="1"/>
  <c r="AB374" i="3"/>
  <c r="AM374" i="3" s="1"/>
  <c r="AN374" i="3" s="1"/>
  <c r="AB194" i="3"/>
  <c r="AM194" i="3" s="1"/>
  <c r="AN194" i="3" s="1"/>
  <c r="AB158" i="3"/>
  <c r="AM158" i="3" s="1"/>
  <c r="AN158" i="3" s="1"/>
  <c r="AB263" i="3" l="1"/>
  <c r="AB10" i="3"/>
  <c r="AB11" i="3"/>
  <c r="AB12" i="3"/>
  <c r="AB13" i="3"/>
  <c r="AB14" i="3"/>
  <c r="AB19" i="3"/>
  <c r="AM19" i="3" s="1"/>
  <c r="AB20" i="3"/>
  <c r="AB21" i="3"/>
  <c r="AB23" i="3"/>
  <c r="AB24" i="3"/>
  <c r="AB25" i="3"/>
  <c r="AB26" i="3"/>
  <c r="AB27" i="3"/>
  <c r="AB30" i="3"/>
  <c r="AB31" i="3"/>
  <c r="AB32" i="3"/>
  <c r="AB33" i="3"/>
  <c r="AB35" i="3"/>
  <c r="AB36" i="3"/>
  <c r="AB37" i="3"/>
  <c r="AB38" i="3"/>
  <c r="AB39" i="3"/>
  <c r="AB40" i="3"/>
  <c r="AB41" i="3"/>
  <c r="AB43" i="3"/>
  <c r="AB44" i="3"/>
  <c r="AB45" i="3"/>
  <c r="AB46" i="3"/>
  <c r="AB47" i="3"/>
  <c r="AB48" i="3"/>
  <c r="AB49" i="3"/>
  <c r="AB51" i="3"/>
  <c r="AB52" i="3"/>
  <c r="AB53" i="3"/>
  <c r="AB54" i="3"/>
  <c r="AB55" i="3"/>
  <c r="AB56" i="3"/>
  <c r="AB57" i="3"/>
  <c r="AB58" i="3"/>
  <c r="AB60" i="3"/>
  <c r="AB61" i="3"/>
  <c r="AB62" i="3"/>
  <c r="AB63" i="3"/>
  <c r="AB65" i="3"/>
  <c r="AB67" i="3"/>
  <c r="AB68" i="3"/>
  <c r="AB69" i="3"/>
  <c r="AB70" i="3"/>
  <c r="AB72" i="3"/>
  <c r="AB88" i="3"/>
  <c r="AM88" i="3" s="1"/>
  <c r="AB89" i="3"/>
  <c r="AB90" i="3"/>
  <c r="AB92" i="3"/>
  <c r="AM92" i="3" s="1"/>
  <c r="AN92" i="3" s="1"/>
  <c r="AB93" i="3"/>
  <c r="AB94" i="3"/>
  <c r="AM94" i="3" s="1"/>
  <c r="AB96" i="3"/>
  <c r="AB97" i="3"/>
  <c r="AB98" i="3"/>
  <c r="AB99" i="3"/>
  <c r="AM99" i="3" s="1"/>
  <c r="AB100" i="3"/>
  <c r="AB101" i="3"/>
  <c r="AB102" i="3"/>
  <c r="AB103" i="3"/>
  <c r="AB104" i="3"/>
  <c r="AB105" i="3"/>
  <c r="AB107" i="3"/>
  <c r="AB108" i="3"/>
  <c r="AB109" i="3"/>
  <c r="AB110" i="3"/>
  <c r="AB111" i="3"/>
  <c r="AB112" i="3"/>
  <c r="AB114" i="3"/>
  <c r="AB115" i="3"/>
  <c r="AB116" i="3"/>
  <c r="AB117" i="3"/>
  <c r="AB118" i="3"/>
  <c r="AB119" i="3"/>
  <c r="AB120" i="3"/>
  <c r="AB121" i="3"/>
  <c r="AB123" i="3"/>
  <c r="AB126" i="3"/>
  <c r="AB128" i="3"/>
  <c r="AB129" i="3"/>
  <c r="AB130" i="3"/>
  <c r="AB131" i="3"/>
  <c r="AB135" i="3"/>
  <c r="AB136" i="3"/>
  <c r="AB137" i="3"/>
  <c r="AB138" i="3"/>
  <c r="AB139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M154" i="3" s="1"/>
  <c r="AB155" i="3"/>
  <c r="AB156" i="3"/>
  <c r="AM156" i="3" s="1"/>
  <c r="AB161" i="3"/>
  <c r="AB163" i="3"/>
  <c r="AM163" i="3" s="1"/>
  <c r="AB164" i="3"/>
  <c r="AB165" i="3"/>
  <c r="AM165" i="3" s="1"/>
  <c r="AB166" i="3"/>
  <c r="AB167" i="3"/>
  <c r="AM167" i="3" s="1"/>
  <c r="AB168" i="3"/>
  <c r="AB169" i="3"/>
  <c r="AM169" i="3" s="1"/>
  <c r="AB171" i="3"/>
  <c r="AB172" i="3"/>
  <c r="AM172" i="3" s="1"/>
  <c r="AB173" i="3"/>
  <c r="AB174" i="3"/>
  <c r="AM174" i="3" s="1"/>
  <c r="AB175" i="3"/>
  <c r="AB176" i="3"/>
  <c r="AM176" i="3" s="1"/>
  <c r="AB177" i="3"/>
  <c r="AB178" i="3"/>
  <c r="AM178" i="3" s="1"/>
  <c r="AB179" i="3"/>
  <c r="AB180" i="3"/>
  <c r="AM180" i="3" s="1"/>
  <c r="AB181" i="3"/>
  <c r="AB183" i="3"/>
  <c r="AM183" i="3" s="1"/>
  <c r="AB184" i="3"/>
  <c r="AB185" i="3"/>
  <c r="AM185" i="3" s="1"/>
  <c r="AB186" i="3"/>
  <c r="AB187" i="3"/>
  <c r="AM187" i="3" s="1"/>
  <c r="AB188" i="3"/>
  <c r="AB189" i="3"/>
  <c r="AM189" i="3" s="1"/>
  <c r="AB17" i="3"/>
  <c r="AB190" i="3"/>
  <c r="AM190" i="3" s="1"/>
  <c r="AB191" i="3"/>
  <c r="AB192" i="3"/>
  <c r="AM192" i="3" s="1"/>
  <c r="AB193" i="3"/>
  <c r="AB197" i="3"/>
  <c r="AM197" i="3" s="1"/>
  <c r="AB198" i="3"/>
  <c r="AB199" i="3"/>
  <c r="AM199" i="3" s="1"/>
  <c r="AB200" i="3"/>
  <c r="AB201" i="3"/>
  <c r="AM201" i="3" s="1"/>
  <c r="AB202" i="3"/>
  <c r="AB203" i="3"/>
  <c r="AM203" i="3" s="1"/>
  <c r="AB204" i="3"/>
  <c r="AB207" i="3"/>
  <c r="AM207" i="3" s="1"/>
  <c r="AB208" i="3"/>
  <c r="AB209" i="3"/>
  <c r="AM209" i="3" s="1"/>
  <c r="AB210" i="3"/>
  <c r="AB211" i="3"/>
  <c r="AM211" i="3" s="1"/>
  <c r="AB212" i="3"/>
  <c r="AB213" i="3"/>
  <c r="AM213" i="3" s="1"/>
  <c r="AB214" i="3"/>
  <c r="AB215" i="3"/>
  <c r="AM215" i="3" s="1"/>
  <c r="AB216" i="3"/>
  <c r="AB217" i="3"/>
  <c r="AM217" i="3" s="1"/>
  <c r="AB219" i="3"/>
  <c r="AB220" i="3"/>
  <c r="AM220" i="3" s="1"/>
  <c r="AB221" i="3"/>
  <c r="AB224" i="3"/>
  <c r="AB225" i="3"/>
  <c r="AB226" i="3"/>
  <c r="AM226" i="3" s="1"/>
  <c r="AB227" i="3"/>
  <c r="AM227" i="3" s="1"/>
  <c r="AB228" i="3"/>
  <c r="AB229" i="3"/>
  <c r="AM229" i="3" s="1"/>
  <c r="AB230" i="3"/>
  <c r="AB232" i="3"/>
  <c r="AB233" i="3"/>
  <c r="AM233" i="3" s="1"/>
  <c r="AB234" i="3"/>
  <c r="AB235" i="3"/>
  <c r="AM235" i="3" s="1"/>
  <c r="AB236" i="3"/>
  <c r="AB238" i="3"/>
  <c r="AM238" i="3" s="1"/>
  <c r="AB239" i="3"/>
  <c r="AB241" i="3"/>
  <c r="AM241" i="3" s="1"/>
  <c r="AB242" i="3"/>
  <c r="AB243" i="3"/>
  <c r="AM243" i="3" s="1"/>
  <c r="AB244" i="3"/>
  <c r="AM244" i="3" s="1"/>
  <c r="AB245" i="3"/>
  <c r="AB247" i="3"/>
  <c r="AB248" i="3"/>
  <c r="AB249" i="3"/>
  <c r="AB251" i="3"/>
  <c r="AB252" i="3"/>
  <c r="AB254" i="3"/>
  <c r="AB255" i="3"/>
  <c r="AB256" i="3"/>
  <c r="AB257" i="3"/>
  <c r="AB259" i="3"/>
  <c r="AM259" i="3" s="1"/>
  <c r="AB260" i="3"/>
  <c r="AM260" i="3" s="1"/>
  <c r="AB261" i="3"/>
  <c r="AB264" i="3"/>
  <c r="AB266" i="3"/>
  <c r="AB267" i="3"/>
  <c r="AM267" i="3" s="1"/>
  <c r="AB268" i="3"/>
  <c r="AB270" i="3"/>
  <c r="AM270" i="3" s="1"/>
  <c r="AB271" i="3"/>
  <c r="AM271" i="3" s="1"/>
  <c r="AB272" i="3"/>
  <c r="AB273" i="3"/>
  <c r="AM273" i="3" s="1"/>
  <c r="AB274" i="3"/>
  <c r="AB277" i="3"/>
  <c r="AM277" i="3" s="1"/>
  <c r="AB278" i="3"/>
  <c r="AB279" i="3"/>
  <c r="AM279" i="3" s="1"/>
  <c r="AB280" i="3"/>
  <c r="AB281" i="3"/>
  <c r="AM281" i="3" s="1"/>
  <c r="AB282" i="3"/>
  <c r="AB283" i="3"/>
  <c r="AM283" i="3" s="1"/>
  <c r="AB284" i="3"/>
  <c r="AB285" i="3"/>
  <c r="AM285" i="3" s="1"/>
  <c r="AB287" i="3"/>
  <c r="AB288" i="3"/>
  <c r="AM288" i="3" s="1"/>
  <c r="AB289" i="3"/>
  <c r="AB290" i="3"/>
  <c r="AM290" i="3" s="1"/>
  <c r="AB291" i="3"/>
  <c r="AB292" i="3"/>
  <c r="AB293" i="3"/>
  <c r="AB296" i="3"/>
  <c r="AB298" i="3"/>
  <c r="AM298" i="3" s="1"/>
  <c r="AB299" i="3"/>
  <c r="AB300" i="3"/>
  <c r="AM300" i="3" s="1"/>
  <c r="AB302" i="3"/>
  <c r="AB303" i="3"/>
  <c r="AB304" i="3"/>
  <c r="AM304" i="3" s="1"/>
  <c r="AB305" i="3"/>
  <c r="AB306" i="3"/>
  <c r="AM306" i="3" s="1"/>
  <c r="AB307" i="3"/>
  <c r="AB308" i="3"/>
  <c r="AM308" i="3" s="1"/>
  <c r="AB309" i="3"/>
  <c r="AB310" i="3"/>
  <c r="AM310" i="3" s="1"/>
  <c r="AB313" i="3"/>
  <c r="AB315" i="3"/>
  <c r="AM315" i="3" s="1"/>
  <c r="AB316" i="3"/>
  <c r="AB317" i="3"/>
  <c r="AM317" i="3" s="1"/>
  <c r="AB318" i="3"/>
  <c r="AB319" i="3"/>
  <c r="AM319" i="3" s="1"/>
  <c r="AB320" i="3"/>
  <c r="AB321" i="3"/>
  <c r="AM321" i="3" s="1"/>
  <c r="AB322" i="3"/>
  <c r="AB323" i="3"/>
  <c r="AM323" i="3" s="1"/>
  <c r="AB326" i="3"/>
  <c r="AB327" i="3"/>
  <c r="AM327" i="3" s="1"/>
  <c r="AB328" i="3"/>
  <c r="AB329" i="3"/>
  <c r="AM329" i="3" s="1"/>
  <c r="AB330" i="3"/>
  <c r="AB331" i="3"/>
  <c r="AM331" i="3" s="1"/>
  <c r="AB332" i="3"/>
  <c r="AB333" i="3"/>
  <c r="AM333" i="3" s="1"/>
  <c r="AB337" i="3"/>
  <c r="AB338" i="3"/>
  <c r="AM338" i="3" s="1"/>
  <c r="AB339" i="3"/>
  <c r="AB340" i="3"/>
  <c r="AM340" i="3" s="1"/>
  <c r="AB341" i="3"/>
  <c r="AB343" i="3"/>
  <c r="AM343" i="3" s="1"/>
  <c r="AB344" i="3"/>
  <c r="AB348" i="3"/>
  <c r="AM348" i="3" s="1"/>
  <c r="AB349" i="3"/>
  <c r="AB351" i="3"/>
  <c r="AB352" i="3"/>
  <c r="AM352" i="3" s="1"/>
  <c r="AB354" i="3"/>
  <c r="AB356" i="3"/>
  <c r="AB357" i="3"/>
  <c r="AM357" i="3" s="1"/>
  <c r="AB358" i="3"/>
  <c r="AB360" i="3"/>
  <c r="AM360" i="3" s="1"/>
  <c r="AB361" i="3"/>
  <c r="AB363" i="3"/>
  <c r="AM363" i="3" s="1"/>
  <c r="AB367" i="3"/>
  <c r="AB369" i="3"/>
  <c r="AB370" i="3"/>
  <c r="AM370" i="3" s="1"/>
  <c r="AB371" i="3"/>
  <c r="AB372" i="3"/>
  <c r="AM372" i="3" s="1"/>
  <c r="AB373" i="3"/>
  <c r="AB379" i="3"/>
  <c r="AM379" i="3" s="1"/>
  <c r="AB380" i="3"/>
  <c r="AB381" i="3"/>
  <c r="AM381" i="3" s="1"/>
  <c r="AB382" i="3"/>
  <c r="AB388" i="3"/>
  <c r="AM388" i="3" s="1"/>
  <c r="AB389" i="3"/>
  <c r="AB393" i="3"/>
  <c r="AB394" i="3"/>
  <c r="AB395" i="3"/>
  <c r="AB396" i="3"/>
  <c r="AB397" i="3"/>
  <c r="AB398" i="3"/>
  <c r="AB400" i="3"/>
  <c r="AB402" i="3"/>
  <c r="AB403" i="3"/>
  <c r="AB405" i="3"/>
  <c r="AB406" i="3"/>
  <c r="AB407" i="3"/>
  <c r="AB408" i="3"/>
  <c r="AB409" i="3"/>
  <c r="AB413" i="3"/>
  <c r="AB415" i="3"/>
  <c r="AB416" i="3"/>
  <c r="AB417" i="3"/>
  <c r="AB419" i="3"/>
  <c r="AB422" i="3"/>
  <c r="AB423" i="3"/>
  <c r="AB425" i="3"/>
  <c r="AM422" i="3" l="1"/>
  <c r="AN422" i="3" s="1"/>
  <c r="AM351" i="3"/>
  <c r="AN351" i="3" s="1"/>
  <c r="AM302" i="3"/>
  <c r="AN302" i="3" s="1"/>
  <c r="AM266" i="3"/>
  <c r="AN266" i="3" s="1"/>
  <c r="AM254" i="3"/>
  <c r="AN254" i="3" s="1"/>
  <c r="AM232" i="3"/>
  <c r="AN232" i="3" s="1"/>
  <c r="AM224" i="3"/>
  <c r="AN224" i="3" s="1"/>
  <c r="AM128" i="3"/>
  <c r="AN128" i="3" s="1"/>
  <c r="AM96" i="3"/>
  <c r="AN96" i="3" s="1"/>
  <c r="AM90" i="3"/>
  <c r="AN90" i="3" s="1"/>
  <c r="AM23" i="3"/>
  <c r="AN23" i="3" s="1"/>
  <c r="AM12" i="3"/>
  <c r="AN12" i="3" s="1"/>
  <c r="AN388" i="3"/>
  <c r="AN348" i="3"/>
  <c r="AN298" i="3"/>
  <c r="AN270" i="3"/>
  <c r="AN259" i="3"/>
  <c r="AN244" i="3"/>
  <c r="AN226" i="3"/>
  <c r="AN99" i="3"/>
  <c r="AN94" i="3"/>
  <c r="AN88" i="3"/>
  <c r="AN19" i="3"/>
  <c r="AM423" i="3"/>
  <c r="AN423" i="3" s="1"/>
  <c r="AM425" i="3"/>
  <c r="AN425" i="3" s="1"/>
  <c r="AM419" i="3"/>
  <c r="AN419" i="3" s="1"/>
  <c r="AM416" i="3"/>
  <c r="AN416" i="3" s="1"/>
  <c r="AM413" i="3"/>
  <c r="AN413" i="3" s="1"/>
  <c r="AM408" i="3"/>
  <c r="AN408" i="3" s="1"/>
  <c r="AM406" i="3"/>
  <c r="AN406" i="3" s="1"/>
  <c r="AM403" i="3"/>
  <c r="AN403" i="3" s="1"/>
  <c r="AM400" i="3"/>
  <c r="AN400" i="3" s="1"/>
  <c r="AM397" i="3"/>
  <c r="AN397" i="3" s="1"/>
  <c r="AM395" i="3"/>
  <c r="AN395" i="3" s="1"/>
  <c r="AM393" i="3"/>
  <c r="AN393" i="3" s="1"/>
  <c r="AM417" i="3"/>
  <c r="AN417" i="3" s="1"/>
  <c r="AM415" i="3"/>
  <c r="AN415" i="3" s="1"/>
  <c r="AM409" i="3"/>
  <c r="AN409" i="3" s="1"/>
  <c r="AM407" i="3"/>
  <c r="AN407" i="3" s="1"/>
  <c r="AM405" i="3"/>
  <c r="AN405" i="3" s="1"/>
  <c r="AM402" i="3"/>
  <c r="AN402" i="3" s="1"/>
  <c r="AM398" i="3"/>
  <c r="AN398" i="3" s="1"/>
  <c r="AM396" i="3"/>
  <c r="AN396" i="3" s="1"/>
  <c r="AM394" i="3"/>
  <c r="AN394" i="3" s="1"/>
  <c r="AM389" i="3"/>
  <c r="AN389" i="3" s="1"/>
  <c r="AM382" i="3"/>
  <c r="AN382" i="3" s="1"/>
  <c r="AM380" i="3"/>
  <c r="AN380" i="3" s="1"/>
  <c r="AM373" i="3"/>
  <c r="AN373" i="3" s="1"/>
  <c r="AM371" i="3"/>
  <c r="AN371" i="3" s="1"/>
  <c r="AM369" i="3"/>
  <c r="AN369" i="3" s="1"/>
  <c r="AN381" i="3"/>
  <c r="AN379" i="3"/>
  <c r="AN372" i="3"/>
  <c r="AN370" i="3"/>
  <c r="AM367" i="3"/>
  <c r="AN367" i="3" s="1"/>
  <c r="AM361" i="3"/>
  <c r="AN361" i="3" s="1"/>
  <c r="AM358" i="3"/>
  <c r="AN358" i="3" s="1"/>
  <c r="AM356" i="3"/>
  <c r="AN356" i="3" s="1"/>
  <c r="AM354" i="3"/>
  <c r="AN354" i="3" s="1"/>
  <c r="AN363" i="3"/>
  <c r="AN360" i="3"/>
  <c r="AN357" i="3"/>
  <c r="AN352" i="3"/>
  <c r="AM349" i="3"/>
  <c r="AN349" i="3" s="1"/>
  <c r="AM344" i="3"/>
  <c r="AN344" i="3" s="1"/>
  <c r="AM341" i="3"/>
  <c r="AN341" i="3" s="1"/>
  <c r="AM339" i="3"/>
  <c r="AN339" i="3" s="1"/>
  <c r="AM337" i="3"/>
  <c r="AN337" i="3" s="1"/>
  <c r="AM332" i="3"/>
  <c r="AN332" i="3" s="1"/>
  <c r="AM330" i="3"/>
  <c r="AN330" i="3" s="1"/>
  <c r="AM328" i="3"/>
  <c r="AN328" i="3" s="1"/>
  <c r="AM326" i="3"/>
  <c r="AN326" i="3" s="1"/>
  <c r="AM322" i="3"/>
  <c r="AN322" i="3" s="1"/>
  <c r="AM320" i="3"/>
  <c r="AN320" i="3" s="1"/>
  <c r="AM318" i="3"/>
  <c r="AN318" i="3" s="1"/>
  <c r="AM316" i="3"/>
  <c r="AN316" i="3" s="1"/>
  <c r="AM313" i="3"/>
  <c r="AN313" i="3" s="1"/>
  <c r="AM309" i="3"/>
  <c r="AN309" i="3" s="1"/>
  <c r="AM307" i="3"/>
  <c r="AN307" i="3" s="1"/>
  <c r="AM305" i="3"/>
  <c r="AN305" i="3" s="1"/>
  <c r="AM303" i="3"/>
  <c r="AN303" i="3" s="1"/>
  <c r="AN343" i="3"/>
  <c r="AN340" i="3"/>
  <c r="AN338" i="3"/>
  <c r="AN333" i="3"/>
  <c r="AN331" i="3"/>
  <c r="AN329" i="3"/>
  <c r="AN327" i="3"/>
  <c r="AN323" i="3"/>
  <c r="AN321" i="3"/>
  <c r="AN319" i="3"/>
  <c r="AN317" i="3"/>
  <c r="AN315" i="3"/>
  <c r="AN310" i="3"/>
  <c r="AN308" i="3"/>
  <c r="AN306" i="3"/>
  <c r="AN304" i="3"/>
  <c r="AM299" i="3"/>
  <c r="AN299" i="3" s="1"/>
  <c r="AN300" i="3"/>
  <c r="AM292" i="3"/>
  <c r="AN292" i="3" s="1"/>
  <c r="AM296" i="3"/>
  <c r="AN296" i="3" s="1"/>
  <c r="AM293" i="3"/>
  <c r="AN293" i="3" s="1"/>
  <c r="AM291" i="3"/>
  <c r="AN291" i="3" s="1"/>
  <c r="AM289" i="3"/>
  <c r="AN289" i="3" s="1"/>
  <c r="AM287" i="3"/>
  <c r="AN287" i="3" s="1"/>
  <c r="AM284" i="3"/>
  <c r="AN284" i="3" s="1"/>
  <c r="AM282" i="3"/>
  <c r="AN282" i="3" s="1"/>
  <c r="AM280" i="3"/>
  <c r="AN280" i="3" s="1"/>
  <c r="AM278" i="3"/>
  <c r="AN278" i="3" s="1"/>
  <c r="AM274" i="3"/>
  <c r="AN274" i="3" s="1"/>
  <c r="AM272" i="3"/>
  <c r="AN272" i="3" s="1"/>
  <c r="AN290" i="3"/>
  <c r="AN288" i="3"/>
  <c r="AN285" i="3"/>
  <c r="AN283" i="3"/>
  <c r="AN281" i="3"/>
  <c r="AN279" i="3"/>
  <c r="AN277" i="3"/>
  <c r="AN273" i="3"/>
  <c r="AN271" i="3"/>
  <c r="AM268" i="3"/>
  <c r="AN268" i="3" s="1"/>
  <c r="AN267" i="3"/>
  <c r="AM261" i="3"/>
  <c r="AN261" i="3" s="1"/>
  <c r="AM264" i="3"/>
  <c r="AN264" i="3" s="1"/>
  <c r="AM263" i="3"/>
  <c r="AN263" i="3" s="1"/>
  <c r="AN260" i="3"/>
  <c r="AM257" i="3"/>
  <c r="AN257" i="3" s="1"/>
  <c r="AM255" i="3"/>
  <c r="AN255" i="3" s="1"/>
  <c r="AM256" i="3"/>
  <c r="AN256" i="3" s="1"/>
  <c r="AM251" i="3"/>
  <c r="AN251" i="3" s="1"/>
  <c r="AM248" i="3"/>
  <c r="AN248" i="3" s="1"/>
  <c r="AM245" i="3"/>
  <c r="AN245" i="3" s="1"/>
  <c r="AM252" i="3"/>
  <c r="AN252" i="3" s="1"/>
  <c r="AM249" i="3"/>
  <c r="AN249" i="3" s="1"/>
  <c r="AM247" i="3"/>
  <c r="AN247" i="3" s="1"/>
  <c r="AM242" i="3"/>
  <c r="AN242" i="3" s="1"/>
  <c r="AM239" i="3"/>
  <c r="AN239" i="3" s="1"/>
  <c r="AM236" i="3"/>
  <c r="AN236" i="3" s="1"/>
  <c r="AM234" i="3"/>
  <c r="AN234" i="3" s="1"/>
  <c r="AN243" i="3"/>
  <c r="AN241" i="3"/>
  <c r="AN238" i="3"/>
  <c r="AN235" i="3"/>
  <c r="AN233" i="3"/>
  <c r="AM230" i="3"/>
  <c r="AN230" i="3" s="1"/>
  <c r="AM228" i="3"/>
  <c r="AN228" i="3" s="1"/>
  <c r="AN229" i="3"/>
  <c r="AN227" i="3"/>
  <c r="AM225" i="3"/>
  <c r="AN225" i="3" s="1"/>
  <c r="AM221" i="3"/>
  <c r="AN221" i="3" s="1"/>
  <c r="AM219" i="3"/>
  <c r="AN219" i="3" s="1"/>
  <c r="AM216" i="3"/>
  <c r="AN216" i="3" s="1"/>
  <c r="AM214" i="3"/>
  <c r="AN214" i="3" s="1"/>
  <c r="AM212" i="3"/>
  <c r="AN212" i="3" s="1"/>
  <c r="AM210" i="3"/>
  <c r="AN210" i="3" s="1"/>
  <c r="AM208" i="3"/>
  <c r="AN208" i="3" s="1"/>
  <c r="AM204" i="3"/>
  <c r="AN204" i="3" s="1"/>
  <c r="AM202" i="3"/>
  <c r="AN202" i="3" s="1"/>
  <c r="AM200" i="3"/>
  <c r="AN200" i="3" s="1"/>
  <c r="AM198" i="3"/>
  <c r="AN198" i="3" s="1"/>
  <c r="AM193" i="3"/>
  <c r="AN193" i="3" s="1"/>
  <c r="AM191" i="3"/>
  <c r="AN191" i="3" s="1"/>
  <c r="AM17" i="3"/>
  <c r="AN17" i="3" s="1"/>
  <c r="AM188" i="3"/>
  <c r="AN188" i="3" s="1"/>
  <c r="AM186" i="3"/>
  <c r="AN186" i="3" s="1"/>
  <c r="AM184" i="3"/>
  <c r="AN184" i="3" s="1"/>
  <c r="AM181" i="3"/>
  <c r="AN181" i="3" s="1"/>
  <c r="AM179" i="3"/>
  <c r="AN179" i="3" s="1"/>
  <c r="AM177" i="3"/>
  <c r="AN177" i="3" s="1"/>
  <c r="AM175" i="3"/>
  <c r="AN175" i="3" s="1"/>
  <c r="AM173" i="3"/>
  <c r="AN173" i="3" s="1"/>
  <c r="AM171" i="3"/>
  <c r="AN171" i="3" s="1"/>
  <c r="AM168" i="3"/>
  <c r="AN168" i="3" s="1"/>
  <c r="AM166" i="3"/>
  <c r="AN166" i="3" s="1"/>
  <c r="AM164" i="3"/>
  <c r="AN164" i="3" s="1"/>
  <c r="AM161" i="3"/>
  <c r="AN161" i="3" s="1"/>
  <c r="AM155" i="3"/>
  <c r="AN155" i="3" s="1"/>
  <c r="AM153" i="3"/>
  <c r="AN153" i="3" s="1"/>
  <c r="AN220" i="3"/>
  <c r="AN217" i="3"/>
  <c r="AN215" i="3"/>
  <c r="AN213" i="3"/>
  <c r="AN211" i="3"/>
  <c r="AN209" i="3"/>
  <c r="AN207" i="3"/>
  <c r="AN203" i="3"/>
  <c r="AN201" i="3"/>
  <c r="AN199" i="3"/>
  <c r="AN197" i="3"/>
  <c r="AN192" i="3"/>
  <c r="AN190" i="3"/>
  <c r="AN189" i="3"/>
  <c r="AN187" i="3"/>
  <c r="AN185" i="3"/>
  <c r="AN183" i="3"/>
  <c r="AN180" i="3"/>
  <c r="AN178" i="3"/>
  <c r="AN176" i="3"/>
  <c r="AN174" i="3"/>
  <c r="AN172" i="3"/>
  <c r="AN169" i="3"/>
  <c r="AN167" i="3"/>
  <c r="AN165" i="3"/>
  <c r="AN163" i="3"/>
  <c r="AN156" i="3"/>
  <c r="AN154" i="3"/>
  <c r="AM152" i="3"/>
  <c r="AN152" i="3" s="1"/>
  <c r="AM150" i="3"/>
  <c r="AN150" i="3" s="1"/>
  <c r="AM148" i="3"/>
  <c r="AN148" i="3" s="1"/>
  <c r="AM146" i="3"/>
  <c r="AN146" i="3" s="1"/>
  <c r="AM144" i="3"/>
  <c r="AN144" i="3" s="1"/>
  <c r="AM142" i="3"/>
  <c r="AN142" i="3" s="1"/>
  <c r="AM138" i="3"/>
  <c r="AN138" i="3" s="1"/>
  <c r="AM136" i="3"/>
  <c r="AN136" i="3" s="1"/>
  <c r="AM131" i="3"/>
  <c r="AN131" i="3" s="1"/>
  <c r="AM129" i="3"/>
  <c r="AN129" i="3" s="1"/>
  <c r="AM151" i="3"/>
  <c r="AN151" i="3" s="1"/>
  <c r="AM149" i="3"/>
  <c r="AN149" i="3" s="1"/>
  <c r="AM147" i="3"/>
  <c r="AN147" i="3" s="1"/>
  <c r="AM145" i="3"/>
  <c r="AN145" i="3" s="1"/>
  <c r="AM143" i="3"/>
  <c r="AN143" i="3" s="1"/>
  <c r="AM139" i="3"/>
  <c r="AN139" i="3" s="1"/>
  <c r="AM137" i="3"/>
  <c r="AN137" i="3" s="1"/>
  <c r="AM135" i="3"/>
  <c r="AN135" i="3" s="1"/>
  <c r="AM130" i="3"/>
  <c r="AN130" i="3" s="1"/>
  <c r="AM123" i="3"/>
  <c r="AN123" i="3" s="1"/>
  <c r="AM120" i="3"/>
  <c r="AN120" i="3" s="1"/>
  <c r="AM118" i="3"/>
  <c r="AN118" i="3" s="1"/>
  <c r="AM116" i="3"/>
  <c r="AN116" i="3" s="1"/>
  <c r="AM114" i="3"/>
  <c r="AN114" i="3" s="1"/>
  <c r="AM111" i="3"/>
  <c r="AN111" i="3" s="1"/>
  <c r="AM109" i="3"/>
  <c r="AN109" i="3" s="1"/>
  <c r="AM107" i="3"/>
  <c r="AN107" i="3" s="1"/>
  <c r="AM104" i="3"/>
  <c r="AN104" i="3" s="1"/>
  <c r="AM102" i="3"/>
  <c r="AN102" i="3" s="1"/>
  <c r="AM100" i="3"/>
  <c r="AN100" i="3" s="1"/>
  <c r="AM126" i="3"/>
  <c r="AN126" i="3" s="1"/>
  <c r="AM121" i="3"/>
  <c r="AN121" i="3" s="1"/>
  <c r="AM119" i="3"/>
  <c r="AN119" i="3" s="1"/>
  <c r="AM117" i="3"/>
  <c r="AN117" i="3" s="1"/>
  <c r="AM115" i="3"/>
  <c r="AN115" i="3" s="1"/>
  <c r="AM112" i="3"/>
  <c r="AN112" i="3" s="1"/>
  <c r="AM110" i="3"/>
  <c r="AN110" i="3" s="1"/>
  <c r="AM108" i="3"/>
  <c r="AN108" i="3" s="1"/>
  <c r="AM105" i="3"/>
  <c r="AN105" i="3" s="1"/>
  <c r="AM103" i="3"/>
  <c r="AN103" i="3" s="1"/>
  <c r="AM101" i="3"/>
  <c r="AN101" i="3" s="1"/>
  <c r="AM98" i="3"/>
  <c r="AN98" i="3" s="1"/>
  <c r="AM97" i="3"/>
  <c r="AN97" i="3" s="1"/>
  <c r="AM93" i="3"/>
  <c r="AN93" i="3" s="1"/>
  <c r="AM89" i="3"/>
  <c r="AN89" i="3" s="1"/>
  <c r="AM72" i="3"/>
  <c r="AN72" i="3" s="1"/>
  <c r="AM69" i="3"/>
  <c r="AN69" i="3" s="1"/>
  <c r="AM67" i="3"/>
  <c r="AN67" i="3" s="1"/>
  <c r="AM63" i="3"/>
  <c r="AN63" i="3" s="1"/>
  <c r="AM61" i="3"/>
  <c r="AN61" i="3" s="1"/>
  <c r="AM58" i="3"/>
  <c r="AN58" i="3" s="1"/>
  <c r="AM56" i="3"/>
  <c r="AN56" i="3" s="1"/>
  <c r="AM54" i="3"/>
  <c r="AN54" i="3" s="1"/>
  <c r="AM52" i="3"/>
  <c r="AN52" i="3" s="1"/>
  <c r="AM49" i="3"/>
  <c r="AN49" i="3" s="1"/>
  <c r="AM47" i="3"/>
  <c r="AN47" i="3" s="1"/>
  <c r="AM45" i="3"/>
  <c r="AN45" i="3" s="1"/>
  <c r="AM43" i="3"/>
  <c r="AN43" i="3" s="1"/>
  <c r="AM40" i="3"/>
  <c r="AN40" i="3" s="1"/>
  <c r="AM38" i="3"/>
  <c r="AN38" i="3" s="1"/>
  <c r="AM36" i="3"/>
  <c r="AN36" i="3" s="1"/>
  <c r="AM33" i="3"/>
  <c r="AN33" i="3" s="1"/>
  <c r="AM31" i="3"/>
  <c r="AN31" i="3" s="1"/>
  <c r="AM27" i="3"/>
  <c r="AN27" i="3" s="1"/>
  <c r="AM25" i="3"/>
  <c r="AN25" i="3" s="1"/>
  <c r="AM70" i="3"/>
  <c r="AN70" i="3" s="1"/>
  <c r="AM68" i="3"/>
  <c r="AN68" i="3" s="1"/>
  <c r="AM65" i="3"/>
  <c r="AN65" i="3" s="1"/>
  <c r="AM62" i="3"/>
  <c r="AN62" i="3" s="1"/>
  <c r="AM60" i="3"/>
  <c r="AN60" i="3" s="1"/>
  <c r="AM57" i="3"/>
  <c r="AN57" i="3" s="1"/>
  <c r="AM55" i="3"/>
  <c r="AN55" i="3" s="1"/>
  <c r="AM53" i="3"/>
  <c r="AN53" i="3" s="1"/>
  <c r="AM51" i="3"/>
  <c r="AN51" i="3" s="1"/>
  <c r="AM48" i="3"/>
  <c r="AN48" i="3" s="1"/>
  <c r="AM46" i="3"/>
  <c r="AN46" i="3" s="1"/>
  <c r="AM44" i="3"/>
  <c r="AN44" i="3" s="1"/>
  <c r="AM41" i="3"/>
  <c r="AN41" i="3" s="1"/>
  <c r="AM39" i="3"/>
  <c r="AN39" i="3" s="1"/>
  <c r="AM37" i="3"/>
  <c r="AN37" i="3" s="1"/>
  <c r="AM35" i="3"/>
  <c r="AN35" i="3" s="1"/>
  <c r="AM32" i="3"/>
  <c r="AN32" i="3" s="1"/>
  <c r="AM30" i="3"/>
  <c r="AN30" i="3" s="1"/>
  <c r="AM26" i="3"/>
  <c r="AN26" i="3" s="1"/>
  <c r="AM24" i="3"/>
  <c r="AN24" i="3" s="1"/>
  <c r="AM20" i="3"/>
  <c r="AN20" i="3" s="1"/>
  <c r="AM21" i="3"/>
  <c r="AN21" i="3" s="1"/>
  <c r="AM14" i="3"/>
  <c r="AN14" i="3" s="1"/>
  <c r="AM13" i="3"/>
  <c r="AN13" i="3" s="1"/>
  <c r="AM10" i="3"/>
  <c r="AN10" i="3" s="1"/>
  <c r="AM11" i="3"/>
  <c r="AN11" i="3" s="1"/>
  <c r="AL12" i="3"/>
  <c r="AL19" i="3"/>
  <c r="AL23" i="3"/>
  <c r="AL88" i="3"/>
  <c r="AL90" i="3"/>
  <c r="AL94" i="3"/>
  <c r="AL96" i="3"/>
  <c r="AL99" i="3"/>
  <c r="AL111" i="3"/>
  <c r="AL128" i="3"/>
  <c r="AL224" i="3"/>
  <c r="AL226" i="3"/>
  <c r="AL232" i="3"/>
  <c r="AL244" i="3"/>
  <c r="AL254" i="3"/>
  <c r="AL259" i="3"/>
  <c r="AL266" i="3"/>
  <c r="AL270" i="3"/>
  <c r="AL298" i="3"/>
  <c r="AL302" i="3"/>
  <c r="AL348" i="3"/>
  <c r="AL351" i="3"/>
  <c r="AL388" i="3"/>
  <c r="AL422" i="3"/>
  <c r="AK11" i="3"/>
  <c r="AL11" i="3" s="1"/>
  <c r="AK13" i="3"/>
  <c r="AL13" i="3" s="1"/>
  <c r="AK14" i="3"/>
  <c r="AL14" i="3" s="1"/>
  <c r="AK20" i="3"/>
  <c r="AL20" i="3" s="1"/>
  <c r="AK21" i="3"/>
  <c r="AL21" i="3" s="1"/>
  <c r="AK24" i="3"/>
  <c r="AL24" i="3" s="1"/>
  <c r="AK25" i="3"/>
  <c r="AL25" i="3" s="1"/>
  <c r="AK26" i="3"/>
  <c r="AL26" i="3" s="1"/>
  <c r="AK27" i="3"/>
  <c r="AL27" i="3" s="1"/>
  <c r="AK30" i="3"/>
  <c r="AL30" i="3" s="1"/>
  <c r="AK31" i="3"/>
  <c r="AL31" i="3" s="1"/>
  <c r="AK32" i="3"/>
  <c r="AL32" i="3" s="1"/>
  <c r="AK33" i="3"/>
  <c r="AL33" i="3" s="1"/>
  <c r="AK35" i="3"/>
  <c r="AL35" i="3" s="1"/>
  <c r="AK36" i="3"/>
  <c r="AL36" i="3" s="1"/>
  <c r="AK37" i="3"/>
  <c r="AL37" i="3" s="1"/>
  <c r="AK38" i="3"/>
  <c r="AL38" i="3" s="1"/>
  <c r="AK39" i="3"/>
  <c r="AL39" i="3" s="1"/>
  <c r="AK40" i="3"/>
  <c r="AL40" i="3" s="1"/>
  <c r="AK41" i="3"/>
  <c r="AL41" i="3" s="1"/>
  <c r="AK43" i="3"/>
  <c r="AL43" i="3" s="1"/>
  <c r="AK44" i="3"/>
  <c r="AL44" i="3" s="1"/>
  <c r="AK45" i="3"/>
  <c r="AL45" i="3" s="1"/>
  <c r="AK46" i="3"/>
  <c r="AL46" i="3" s="1"/>
  <c r="AK47" i="3"/>
  <c r="AL47" i="3" s="1"/>
  <c r="AK48" i="3"/>
  <c r="AL48" i="3" s="1"/>
  <c r="AK49" i="3"/>
  <c r="AL49" i="3" s="1"/>
  <c r="AK51" i="3"/>
  <c r="AL51" i="3" s="1"/>
  <c r="AK52" i="3"/>
  <c r="AL52" i="3" s="1"/>
  <c r="AK53" i="3"/>
  <c r="AL53" i="3" s="1"/>
  <c r="AK54" i="3"/>
  <c r="AL54" i="3" s="1"/>
  <c r="AK55" i="3"/>
  <c r="AL55" i="3" s="1"/>
  <c r="AK56" i="3"/>
  <c r="AL56" i="3" s="1"/>
  <c r="AK57" i="3"/>
  <c r="AL57" i="3" s="1"/>
  <c r="AK58" i="3"/>
  <c r="AL58" i="3" s="1"/>
  <c r="AK60" i="3"/>
  <c r="AL60" i="3" s="1"/>
  <c r="AK61" i="3"/>
  <c r="AL61" i="3" s="1"/>
  <c r="AK62" i="3"/>
  <c r="AL62" i="3" s="1"/>
  <c r="AK63" i="3"/>
  <c r="AL63" i="3" s="1"/>
  <c r="AK65" i="3"/>
  <c r="AL65" i="3" s="1"/>
  <c r="AK67" i="3"/>
  <c r="AL67" i="3" s="1"/>
  <c r="AK68" i="3"/>
  <c r="AL68" i="3" s="1"/>
  <c r="AK69" i="3"/>
  <c r="AL69" i="3" s="1"/>
  <c r="AK70" i="3"/>
  <c r="AL70" i="3" s="1"/>
  <c r="AK72" i="3"/>
  <c r="AL72" i="3" s="1"/>
  <c r="AK89" i="3"/>
  <c r="AL89" i="3" s="1"/>
  <c r="AK92" i="3"/>
  <c r="AL92" i="3" s="1"/>
  <c r="AK93" i="3"/>
  <c r="AL93" i="3" s="1"/>
  <c r="AK97" i="3"/>
  <c r="AL97" i="3" s="1"/>
  <c r="AK98" i="3"/>
  <c r="AL98" i="3" s="1"/>
  <c r="AK100" i="3"/>
  <c r="AL100" i="3" s="1"/>
  <c r="AK101" i="3"/>
  <c r="AL101" i="3" s="1"/>
  <c r="AK102" i="3"/>
  <c r="AL102" i="3" s="1"/>
  <c r="AK103" i="3"/>
  <c r="AL103" i="3" s="1"/>
  <c r="AK104" i="3"/>
  <c r="AL104" i="3" s="1"/>
  <c r="AK105" i="3"/>
  <c r="AL105" i="3" s="1"/>
  <c r="AK107" i="3"/>
  <c r="AL107" i="3" s="1"/>
  <c r="AK108" i="3"/>
  <c r="AL108" i="3" s="1"/>
  <c r="AK109" i="3"/>
  <c r="AL109" i="3" s="1"/>
  <c r="AK110" i="3"/>
  <c r="AL110" i="3" s="1"/>
  <c r="AK112" i="3"/>
  <c r="AL112" i="3" s="1"/>
  <c r="AK114" i="3"/>
  <c r="AL114" i="3" s="1"/>
  <c r="AK115" i="3"/>
  <c r="AL115" i="3" s="1"/>
  <c r="AK116" i="3"/>
  <c r="AL116" i="3" s="1"/>
  <c r="AK117" i="3"/>
  <c r="AL117" i="3" s="1"/>
  <c r="AK118" i="3"/>
  <c r="AL118" i="3" s="1"/>
  <c r="AK119" i="3"/>
  <c r="AL119" i="3" s="1"/>
  <c r="AK120" i="3"/>
  <c r="AL120" i="3" s="1"/>
  <c r="AK121" i="3"/>
  <c r="AL121" i="3" s="1"/>
  <c r="AK123" i="3"/>
  <c r="AL123" i="3" s="1"/>
  <c r="AK126" i="3"/>
  <c r="AL126" i="3" s="1"/>
  <c r="AK129" i="3"/>
  <c r="AL129" i="3" s="1"/>
  <c r="AK130" i="3"/>
  <c r="AL130" i="3" s="1"/>
  <c r="AK131" i="3"/>
  <c r="AL131" i="3" s="1"/>
  <c r="AK135" i="3"/>
  <c r="AL135" i="3" s="1"/>
  <c r="AK136" i="3"/>
  <c r="AL136" i="3" s="1"/>
  <c r="AK137" i="3"/>
  <c r="AL137" i="3" s="1"/>
  <c r="AK138" i="3"/>
  <c r="AL138" i="3" s="1"/>
  <c r="AK139" i="3"/>
  <c r="AL139" i="3" s="1"/>
  <c r="AK142" i="3"/>
  <c r="AL142" i="3" s="1"/>
  <c r="AK143" i="3"/>
  <c r="AL143" i="3" s="1"/>
  <c r="AK144" i="3"/>
  <c r="AL144" i="3" s="1"/>
  <c r="AK145" i="3"/>
  <c r="AL145" i="3" s="1"/>
  <c r="AK146" i="3"/>
  <c r="AL146" i="3" s="1"/>
  <c r="AK147" i="3"/>
  <c r="AL147" i="3" s="1"/>
  <c r="AK148" i="3"/>
  <c r="AL148" i="3" s="1"/>
  <c r="AK149" i="3"/>
  <c r="AL149" i="3" s="1"/>
  <c r="AK150" i="3"/>
  <c r="AL150" i="3" s="1"/>
  <c r="AK151" i="3"/>
  <c r="AL151" i="3" s="1"/>
  <c r="AK152" i="3"/>
  <c r="AL152" i="3" s="1"/>
  <c r="AK153" i="3"/>
  <c r="AL153" i="3" s="1"/>
  <c r="AK154" i="3"/>
  <c r="AL154" i="3" s="1"/>
  <c r="AK155" i="3"/>
  <c r="AL155" i="3" s="1"/>
  <c r="AK156" i="3"/>
  <c r="AL156" i="3" s="1"/>
  <c r="AK161" i="3"/>
  <c r="AL161" i="3" s="1"/>
  <c r="AK163" i="3"/>
  <c r="AL163" i="3" s="1"/>
  <c r="AK164" i="3"/>
  <c r="AL164" i="3" s="1"/>
  <c r="AK165" i="3"/>
  <c r="AL165" i="3" s="1"/>
  <c r="AK166" i="3"/>
  <c r="AL166" i="3" s="1"/>
  <c r="AK167" i="3"/>
  <c r="AL167" i="3" s="1"/>
  <c r="AK168" i="3"/>
  <c r="AL168" i="3" s="1"/>
  <c r="AK169" i="3"/>
  <c r="AL169" i="3" s="1"/>
  <c r="AK171" i="3"/>
  <c r="AL171" i="3" s="1"/>
  <c r="AK172" i="3"/>
  <c r="AL172" i="3" s="1"/>
  <c r="AK173" i="3"/>
  <c r="AL173" i="3" s="1"/>
  <c r="AK174" i="3"/>
  <c r="AL174" i="3" s="1"/>
  <c r="AK175" i="3"/>
  <c r="AL175" i="3" s="1"/>
  <c r="AK176" i="3"/>
  <c r="AL176" i="3" s="1"/>
  <c r="AK177" i="3"/>
  <c r="AL177" i="3" s="1"/>
  <c r="AK178" i="3"/>
  <c r="AL178" i="3" s="1"/>
  <c r="AK179" i="3"/>
  <c r="AL179" i="3" s="1"/>
  <c r="AK180" i="3"/>
  <c r="AL180" i="3" s="1"/>
  <c r="AK181" i="3"/>
  <c r="AL181" i="3" s="1"/>
  <c r="AK183" i="3"/>
  <c r="AL183" i="3" s="1"/>
  <c r="AK184" i="3"/>
  <c r="AL184" i="3" s="1"/>
  <c r="AK185" i="3"/>
  <c r="AL185" i="3" s="1"/>
  <c r="AK186" i="3"/>
  <c r="AL186" i="3" s="1"/>
  <c r="AK187" i="3"/>
  <c r="AL187" i="3" s="1"/>
  <c r="AK188" i="3"/>
  <c r="AL188" i="3" s="1"/>
  <c r="AK189" i="3"/>
  <c r="AL189" i="3" s="1"/>
  <c r="AK17" i="3"/>
  <c r="AL17" i="3" s="1"/>
  <c r="AK190" i="3"/>
  <c r="AL190" i="3" s="1"/>
  <c r="AK191" i="3"/>
  <c r="AL191" i="3" s="1"/>
  <c r="AK192" i="3"/>
  <c r="AL192" i="3" s="1"/>
  <c r="AK193" i="3"/>
  <c r="AL193" i="3" s="1"/>
  <c r="AK197" i="3"/>
  <c r="AL197" i="3" s="1"/>
  <c r="AK198" i="3"/>
  <c r="AL198" i="3" s="1"/>
  <c r="AK199" i="3"/>
  <c r="AL199" i="3" s="1"/>
  <c r="AK200" i="3"/>
  <c r="AL200" i="3" s="1"/>
  <c r="AK201" i="3"/>
  <c r="AL201" i="3" s="1"/>
  <c r="AK202" i="3"/>
  <c r="AL202" i="3" s="1"/>
  <c r="AK203" i="3"/>
  <c r="AL203" i="3" s="1"/>
  <c r="AK204" i="3"/>
  <c r="AL204" i="3" s="1"/>
  <c r="AK207" i="3"/>
  <c r="AL207" i="3" s="1"/>
  <c r="AK208" i="3"/>
  <c r="AL208" i="3" s="1"/>
  <c r="AK209" i="3"/>
  <c r="AL209" i="3" s="1"/>
  <c r="AK210" i="3"/>
  <c r="AL210" i="3" s="1"/>
  <c r="AK211" i="3"/>
  <c r="AL211" i="3" s="1"/>
  <c r="AK212" i="3"/>
  <c r="AL212" i="3" s="1"/>
  <c r="AK213" i="3"/>
  <c r="AL213" i="3" s="1"/>
  <c r="AK214" i="3"/>
  <c r="AL214" i="3" s="1"/>
  <c r="AK215" i="3"/>
  <c r="AL215" i="3" s="1"/>
  <c r="AK216" i="3"/>
  <c r="AL216" i="3" s="1"/>
  <c r="AK217" i="3"/>
  <c r="AL217" i="3" s="1"/>
  <c r="AK219" i="3"/>
  <c r="AL219" i="3" s="1"/>
  <c r="AK220" i="3"/>
  <c r="AL220" i="3" s="1"/>
  <c r="AK221" i="3"/>
  <c r="AL221" i="3" s="1"/>
  <c r="AK225" i="3"/>
  <c r="AL225" i="3" s="1"/>
  <c r="AK227" i="3"/>
  <c r="AL227" i="3" s="1"/>
  <c r="AK228" i="3"/>
  <c r="AL228" i="3" s="1"/>
  <c r="AK229" i="3"/>
  <c r="AL229" i="3" s="1"/>
  <c r="AK230" i="3"/>
  <c r="AL230" i="3" s="1"/>
  <c r="AK233" i="3"/>
  <c r="AL233" i="3" s="1"/>
  <c r="AK234" i="3"/>
  <c r="AL234" i="3" s="1"/>
  <c r="AK235" i="3"/>
  <c r="AL235" i="3" s="1"/>
  <c r="AK236" i="3"/>
  <c r="AL236" i="3" s="1"/>
  <c r="AK238" i="3"/>
  <c r="AL238" i="3" s="1"/>
  <c r="AK239" i="3"/>
  <c r="AL239" i="3" s="1"/>
  <c r="AK241" i="3"/>
  <c r="AL241" i="3" s="1"/>
  <c r="AK242" i="3"/>
  <c r="AL242" i="3" s="1"/>
  <c r="AK243" i="3"/>
  <c r="AL243" i="3" s="1"/>
  <c r="AK245" i="3"/>
  <c r="AL245" i="3" s="1"/>
  <c r="AK247" i="3"/>
  <c r="AL247" i="3" s="1"/>
  <c r="AK248" i="3"/>
  <c r="AL248" i="3" s="1"/>
  <c r="AK249" i="3"/>
  <c r="AL249" i="3" s="1"/>
  <c r="AK251" i="3"/>
  <c r="AL251" i="3" s="1"/>
  <c r="AK252" i="3"/>
  <c r="AL252" i="3" s="1"/>
  <c r="AK255" i="3"/>
  <c r="AL255" i="3" s="1"/>
  <c r="AK256" i="3"/>
  <c r="AL256" i="3" s="1"/>
  <c r="AK257" i="3"/>
  <c r="AL257" i="3" s="1"/>
  <c r="AK260" i="3"/>
  <c r="AL260" i="3" s="1"/>
  <c r="AK261" i="3"/>
  <c r="AL261" i="3" s="1"/>
  <c r="AK263" i="3"/>
  <c r="AL263" i="3" s="1"/>
  <c r="AK264" i="3"/>
  <c r="AL264" i="3" s="1"/>
  <c r="AK267" i="3"/>
  <c r="AL267" i="3" s="1"/>
  <c r="AK268" i="3"/>
  <c r="AL268" i="3" s="1"/>
  <c r="AK271" i="3"/>
  <c r="AL271" i="3" s="1"/>
  <c r="AK272" i="3"/>
  <c r="AL272" i="3" s="1"/>
  <c r="AK273" i="3"/>
  <c r="AL273" i="3" s="1"/>
  <c r="AK274" i="3"/>
  <c r="AL274" i="3" s="1"/>
  <c r="AK277" i="3"/>
  <c r="AL277" i="3" s="1"/>
  <c r="AK278" i="3"/>
  <c r="AL278" i="3" s="1"/>
  <c r="AK279" i="3"/>
  <c r="AL279" i="3" s="1"/>
  <c r="AK280" i="3"/>
  <c r="AL280" i="3" s="1"/>
  <c r="AK281" i="3"/>
  <c r="AL281" i="3" s="1"/>
  <c r="AK282" i="3"/>
  <c r="AL282" i="3" s="1"/>
  <c r="AK283" i="3"/>
  <c r="AL283" i="3" s="1"/>
  <c r="AK284" i="3"/>
  <c r="AL284" i="3" s="1"/>
  <c r="AK285" i="3"/>
  <c r="AL285" i="3" s="1"/>
  <c r="AK287" i="3"/>
  <c r="AL287" i="3" s="1"/>
  <c r="AK288" i="3"/>
  <c r="AL288" i="3" s="1"/>
  <c r="AK289" i="3"/>
  <c r="AL289" i="3" s="1"/>
  <c r="AK290" i="3"/>
  <c r="AL290" i="3" s="1"/>
  <c r="AK291" i="3"/>
  <c r="AL291" i="3" s="1"/>
  <c r="AK292" i="3"/>
  <c r="AL292" i="3" s="1"/>
  <c r="AK293" i="3"/>
  <c r="AL293" i="3" s="1"/>
  <c r="AK296" i="3"/>
  <c r="AL296" i="3" s="1"/>
  <c r="AK299" i="3"/>
  <c r="AL299" i="3" s="1"/>
  <c r="AK300" i="3"/>
  <c r="AL300" i="3" s="1"/>
  <c r="AK303" i="3"/>
  <c r="AL303" i="3" s="1"/>
  <c r="AK304" i="3"/>
  <c r="AL304" i="3" s="1"/>
  <c r="AK305" i="3"/>
  <c r="AL305" i="3" s="1"/>
  <c r="AK306" i="3"/>
  <c r="AL306" i="3" s="1"/>
  <c r="AK307" i="3"/>
  <c r="AL307" i="3" s="1"/>
  <c r="AK308" i="3"/>
  <c r="AL308" i="3" s="1"/>
  <c r="AK309" i="3"/>
  <c r="AL309" i="3" s="1"/>
  <c r="AK310" i="3"/>
  <c r="AL310" i="3" s="1"/>
  <c r="AK313" i="3"/>
  <c r="AL313" i="3" s="1"/>
  <c r="AK315" i="3"/>
  <c r="AL315" i="3" s="1"/>
  <c r="AK316" i="3"/>
  <c r="AL316" i="3" s="1"/>
  <c r="AK317" i="3"/>
  <c r="AL317" i="3" s="1"/>
  <c r="AK318" i="3"/>
  <c r="AL318" i="3" s="1"/>
  <c r="AK319" i="3"/>
  <c r="AL319" i="3" s="1"/>
  <c r="AK320" i="3"/>
  <c r="AL320" i="3" s="1"/>
  <c r="AK321" i="3"/>
  <c r="AL321" i="3" s="1"/>
  <c r="AK322" i="3"/>
  <c r="AL322" i="3" s="1"/>
  <c r="AK323" i="3"/>
  <c r="AL323" i="3" s="1"/>
  <c r="AK326" i="3"/>
  <c r="AL326" i="3" s="1"/>
  <c r="AK327" i="3"/>
  <c r="AL327" i="3" s="1"/>
  <c r="AK328" i="3"/>
  <c r="AL328" i="3" s="1"/>
  <c r="AK329" i="3"/>
  <c r="AL329" i="3" s="1"/>
  <c r="AK330" i="3"/>
  <c r="AL330" i="3" s="1"/>
  <c r="AK331" i="3"/>
  <c r="AL331" i="3" s="1"/>
  <c r="AK332" i="3"/>
  <c r="AL332" i="3" s="1"/>
  <c r="AK333" i="3"/>
  <c r="AL333" i="3" s="1"/>
  <c r="AK337" i="3"/>
  <c r="AL337" i="3" s="1"/>
  <c r="AK338" i="3"/>
  <c r="AL338" i="3" s="1"/>
  <c r="AK339" i="3"/>
  <c r="AL339" i="3" s="1"/>
  <c r="AK340" i="3"/>
  <c r="AL340" i="3" s="1"/>
  <c r="AK341" i="3"/>
  <c r="AL341" i="3" s="1"/>
  <c r="AK343" i="3"/>
  <c r="AL343" i="3" s="1"/>
  <c r="AK344" i="3"/>
  <c r="AL344" i="3" s="1"/>
  <c r="AK349" i="3"/>
  <c r="AL349" i="3" s="1"/>
  <c r="AK352" i="3"/>
  <c r="AL352" i="3" s="1"/>
  <c r="AK354" i="3"/>
  <c r="AL354" i="3" s="1"/>
  <c r="AK356" i="3"/>
  <c r="AL356" i="3" s="1"/>
  <c r="AK357" i="3"/>
  <c r="AL357" i="3" s="1"/>
  <c r="AK358" i="3"/>
  <c r="AL358" i="3" s="1"/>
  <c r="AK360" i="3"/>
  <c r="AL360" i="3" s="1"/>
  <c r="AK361" i="3"/>
  <c r="AL361" i="3" s="1"/>
  <c r="AK363" i="3"/>
  <c r="AL363" i="3" s="1"/>
  <c r="AK367" i="3"/>
  <c r="AL367" i="3" s="1"/>
  <c r="AK369" i="3"/>
  <c r="AL369" i="3" s="1"/>
  <c r="AK370" i="3"/>
  <c r="AL370" i="3" s="1"/>
  <c r="AK371" i="3"/>
  <c r="AL371" i="3" s="1"/>
  <c r="AK372" i="3"/>
  <c r="AL372" i="3" s="1"/>
  <c r="AK373" i="3"/>
  <c r="AL373" i="3" s="1"/>
  <c r="AK379" i="3"/>
  <c r="AL379" i="3" s="1"/>
  <c r="AK380" i="3"/>
  <c r="AL380" i="3" s="1"/>
  <c r="AK381" i="3"/>
  <c r="AL381" i="3" s="1"/>
  <c r="AK382" i="3"/>
  <c r="AL382" i="3" s="1"/>
  <c r="AK389" i="3"/>
  <c r="AL389" i="3" s="1"/>
  <c r="AK393" i="3"/>
  <c r="AL393" i="3" s="1"/>
  <c r="AK394" i="3"/>
  <c r="AL394" i="3" s="1"/>
  <c r="AK395" i="3"/>
  <c r="AL395" i="3" s="1"/>
  <c r="AK396" i="3"/>
  <c r="AL396" i="3" s="1"/>
  <c r="AK397" i="3"/>
  <c r="AL397" i="3" s="1"/>
  <c r="AK398" i="3"/>
  <c r="AL398" i="3" s="1"/>
  <c r="AK400" i="3"/>
  <c r="AL400" i="3" s="1"/>
  <c r="AK402" i="3"/>
  <c r="AL402" i="3" s="1"/>
  <c r="AK403" i="3"/>
  <c r="AL403" i="3" s="1"/>
  <c r="AK405" i="3"/>
  <c r="AL405" i="3" s="1"/>
  <c r="AK406" i="3"/>
  <c r="AL406" i="3" s="1"/>
  <c r="AK407" i="3"/>
  <c r="AL407" i="3" s="1"/>
  <c r="AK408" i="3"/>
  <c r="AL408" i="3" s="1"/>
  <c r="AK409" i="3"/>
  <c r="AL409" i="3" s="1"/>
  <c r="AK413" i="3"/>
  <c r="AL413" i="3" s="1"/>
  <c r="AK415" i="3"/>
  <c r="AL415" i="3" s="1"/>
  <c r="AK416" i="3"/>
  <c r="AL416" i="3" s="1"/>
  <c r="AK417" i="3"/>
  <c r="AL417" i="3" s="1"/>
  <c r="AK419" i="3"/>
  <c r="AL419" i="3" s="1"/>
  <c r="AK423" i="3"/>
  <c r="AL423" i="3" s="1"/>
  <c r="AK425" i="3"/>
  <c r="AL425" i="3" s="1"/>
  <c r="AK10" i="3"/>
  <c r="AL10" i="3" s="1"/>
  <c r="AH11" i="3" l="1"/>
  <c r="AI11" i="3" s="1"/>
  <c r="AH12" i="3"/>
  <c r="AI12" i="3" s="1"/>
  <c r="AH13" i="3"/>
  <c r="AI13" i="3" s="1"/>
  <c r="AH14" i="3"/>
  <c r="AI14" i="3" s="1"/>
  <c r="AH19" i="3"/>
  <c r="AI19" i="3" s="1"/>
  <c r="AH20" i="3"/>
  <c r="AI20" i="3" s="1"/>
  <c r="AH21" i="3"/>
  <c r="AI21" i="3" s="1"/>
  <c r="AH23" i="3"/>
  <c r="AI23" i="3" s="1"/>
  <c r="AH24" i="3"/>
  <c r="AI24" i="3" s="1"/>
  <c r="AH25" i="3"/>
  <c r="AI25" i="3" s="1"/>
  <c r="AH26" i="3"/>
  <c r="AI26" i="3" s="1"/>
  <c r="AH27" i="3"/>
  <c r="AI27" i="3" s="1"/>
  <c r="AH30" i="3"/>
  <c r="AI30" i="3" s="1"/>
  <c r="AH31" i="3"/>
  <c r="AI31" i="3" s="1"/>
  <c r="AH32" i="3"/>
  <c r="AI32" i="3" s="1"/>
  <c r="AH33" i="3"/>
  <c r="AI33" i="3" s="1"/>
  <c r="AH35" i="3"/>
  <c r="AI35" i="3" s="1"/>
  <c r="AH36" i="3"/>
  <c r="AI36" i="3" s="1"/>
  <c r="AH37" i="3"/>
  <c r="AI37" i="3" s="1"/>
  <c r="AH38" i="3"/>
  <c r="AI38" i="3" s="1"/>
  <c r="AH39" i="3"/>
  <c r="AI39" i="3" s="1"/>
  <c r="AH40" i="3"/>
  <c r="AI40" i="3" s="1"/>
  <c r="AH41" i="3"/>
  <c r="AI41" i="3" s="1"/>
  <c r="AH43" i="3"/>
  <c r="AI43" i="3" s="1"/>
  <c r="AH44" i="3"/>
  <c r="AI44" i="3" s="1"/>
  <c r="AH45" i="3"/>
  <c r="AI45" i="3" s="1"/>
  <c r="AH46" i="3"/>
  <c r="AI46" i="3" s="1"/>
  <c r="AH47" i="3"/>
  <c r="AI47" i="3" s="1"/>
  <c r="AH48" i="3"/>
  <c r="AI48" i="3" s="1"/>
  <c r="AH49" i="3"/>
  <c r="AI49" i="3" s="1"/>
  <c r="AH51" i="3"/>
  <c r="AI51" i="3" s="1"/>
  <c r="AH52" i="3"/>
  <c r="AI52" i="3" s="1"/>
  <c r="AH53" i="3"/>
  <c r="AI53" i="3" s="1"/>
  <c r="AH54" i="3"/>
  <c r="AI54" i="3" s="1"/>
  <c r="AH55" i="3"/>
  <c r="AI55" i="3" s="1"/>
  <c r="AH56" i="3"/>
  <c r="AI56" i="3" s="1"/>
  <c r="AH57" i="3"/>
  <c r="AI57" i="3" s="1"/>
  <c r="AH58" i="3"/>
  <c r="AI58" i="3" s="1"/>
  <c r="AH60" i="3"/>
  <c r="AI60" i="3" s="1"/>
  <c r="AH61" i="3"/>
  <c r="AI61" i="3" s="1"/>
  <c r="AH62" i="3"/>
  <c r="AI62" i="3" s="1"/>
  <c r="AH63" i="3"/>
  <c r="AI63" i="3" s="1"/>
  <c r="AH65" i="3"/>
  <c r="AI65" i="3" s="1"/>
  <c r="AH67" i="3"/>
  <c r="AI67" i="3" s="1"/>
  <c r="AH68" i="3"/>
  <c r="AI68" i="3" s="1"/>
  <c r="AH69" i="3"/>
  <c r="AI69" i="3" s="1"/>
  <c r="AH70" i="3"/>
  <c r="AI70" i="3" s="1"/>
  <c r="AH88" i="3"/>
  <c r="AI88" i="3" s="1"/>
  <c r="AH89" i="3"/>
  <c r="AI89" i="3" s="1"/>
  <c r="AH90" i="3"/>
  <c r="AI90" i="3" s="1"/>
  <c r="AH92" i="3"/>
  <c r="AI92" i="3" s="1"/>
  <c r="AH93" i="3"/>
  <c r="AI93" i="3" s="1"/>
  <c r="AH94" i="3"/>
  <c r="AI94" i="3" s="1"/>
  <c r="AH96" i="3"/>
  <c r="AI96" i="3" s="1"/>
  <c r="AH97" i="3"/>
  <c r="AI97" i="3" s="1"/>
  <c r="AH98" i="3"/>
  <c r="AI98" i="3" s="1"/>
  <c r="AH99" i="3"/>
  <c r="AI99" i="3" s="1"/>
  <c r="AH100" i="3"/>
  <c r="AI100" i="3" s="1"/>
  <c r="AH101" i="3"/>
  <c r="AI101" i="3" s="1"/>
  <c r="AH102" i="3"/>
  <c r="AI102" i="3" s="1"/>
  <c r="AH104" i="3"/>
  <c r="AI104" i="3" s="1"/>
  <c r="AH105" i="3"/>
  <c r="AI105" i="3" s="1"/>
  <c r="AH107" i="3"/>
  <c r="AI107" i="3" s="1"/>
  <c r="AH108" i="3"/>
  <c r="AI108" i="3" s="1"/>
  <c r="AH109" i="3"/>
  <c r="AI109" i="3" s="1"/>
  <c r="AH110" i="3"/>
  <c r="AI110" i="3" s="1"/>
  <c r="AH111" i="3"/>
  <c r="AI111" i="3" s="1"/>
  <c r="AH112" i="3"/>
  <c r="AI112" i="3" s="1"/>
  <c r="AH114" i="3"/>
  <c r="AI114" i="3" s="1"/>
  <c r="AH115" i="3"/>
  <c r="AI115" i="3" s="1"/>
  <c r="AH116" i="3"/>
  <c r="AI116" i="3" s="1"/>
  <c r="AH117" i="3"/>
  <c r="AI117" i="3" s="1"/>
  <c r="AH118" i="3"/>
  <c r="AI118" i="3" s="1"/>
  <c r="AH119" i="3"/>
  <c r="AI119" i="3" s="1"/>
  <c r="AH120" i="3"/>
  <c r="AI120" i="3" s="1"/>
  <c r="AH121" i="3"/>
  <c r="AI121" i="3" s="1"/>
  <c r="AH123" i="3"/>
  <c r="AI123" i="3" s="1"/>
  <c r="AH126" i="3"/>
  <c r="AI126" i="3" s="1"/>
  <c r="AH128" i="3"/>
  <c r="AI128" i="3" s="1"/>
  <c r="AH129" i="3"/>
  <c r="AI129" i="3" s="1"/>
  <c r="AH130" i="3"/>
  <c r="AI130" i="3" s="1"/>
  <c r="AH131" i="3"/>
  <c r="AI131" i="3" s="1"/>
  <c r="AH135" i="3"/>
  <c r="AI135" i="3" s="1"/>
  <c r="AH136" i="3"/>
  <c r="AI136" i="3" s="1"/>
  <c r="AH137" i="3"/>
  <c r="AI137" i="3" s="1"/>
  <c r="AH138" i="3"/>
  <c r="AI138" i="3" s="1"/>
  <c r="AH139" i="3"/>
  <c r="AI139" i="3" s="1"/>
  <c r="AH142" i="3"/>
  <c r="AI142" i="3" s="1"/>
  <c r="AH143" i="3"/>
  <c r="AI143" i="3" s="1"/>
  <c r="AH144" i="3"/>
  <c r="AI144" i="3" s="1"/>
  <c r="AH145" i="3"/>
  <c r="AI145" i="3" s="1"/>
  <c r="AH146" i="3"/>
  <c r="AI146" i="3" s="1"/>
  <c r="AH147" i="3"/>
  <c r="AI147" i="3" s="1"/>
  <c r="AH148" i="3"/>
  <c r="AI148" i="3" s="1"/>
  <c r="AH149" i="3"/>
  <c r="AI149" i="3" s="1"/>
  <c r="AH150" i="3"/>
  <c r="AI150" i="3" s="1"/>
  <c r="AH151" i="3"/>
  <c r="AI151" i="3" s="1"/>
  <c r="AH152" i="3"/>
  <c r="AI152" i="3" s="1"/>
  <c r="AH153" i="3"/>
  <c r="AI153" i="3" s="1"/>
  <c r="AH154" i="3"/>
  <c r="AI154" i="3" s="1"/>
  <c r="AH155" i="3"/>
  <c r="AI155" i="3" s="1"/>
  <c r="AH156" i="3"/>
  <c r="AI156" i="3" s="1"/>
  <c r="AH161" i="3"/>
  <c r="AI161" i="3" s="1"/>
  <c r="AH163" i="3"/>
  <c r="AI163" i="3" s="1"/>
  <c r="AH164" i="3"/>
  <c r="AI164" i="3" s="1"/>
  <c r="AH165" i="3"/>
  <c r="AI165" i="3" s="1"/>
  <c r="AH166" i="3"/>
  <c r="AI166" i="3" s="1"/>
  <c r="AH167" i="3"/>
  <c r="AI167" i="3" s="1"/>
  <c r="AH168" i="3"/>
  <c r="AI168" i="3" s="1"/>
  <c r="AH169" i="3"/>
  <c r="AI169" i="3" s="1"/>
  <c r="AH171" i="3"/>
  <c r="AI171" i="3" s="1"/>
  <c r="AH172" i="3"/>
  <c r="AI172" i="3" s="1"/>
  <c r="AH173" i="3"/>
  <c r="AI173" i="3" s="1"/>
  <c r="AH174" i="3"/>
  <c r="AI174" i="3" s="1"/>
  <c r="AH175" i="3"/>
  <c r="AI175" i="3" s="1"/>
  <c r="AH176" i="3"/>
  <c r="AI176" i="3" s="1"/>
  <c r="AH177" i="3"/>
  <c r="AI177" i="3" s="1"/>
  <c r="AH178" i="3"/>
  <c r="AI178" i="3" s="1"/>
  <c r="AH179" i="3"/>
  <c r="AI179" i="3" s="1"/>
  <c r="AH180" i="3"/>
  <c r="AI180" i="3" s="1"/>
  <c r="AH181" i="3"/>
  <c r="AI181" i="3" s="1"/>
  <c r="AH183" i="3"/>
  <c r="AI183" i="3" s="1"/>
  <c r="AH184" i="3"/>
  <c r="AI184" i="3" s="1"/>
  <c r="AH185" i="3"/>
  <c r="AI185" i="3" s="1"/>
  <c r="AH186" i="3"/>
  <c r="AI186" i="3" s="1"/>
  <c r="AH187" i="3"/>
  <c r="AI187" i="3" s="1"/>
  <c r="AH188" i="3"/>
  <c r="AI188" i="3" s="1"/>
  <c r="AH189" i="3"/>
  <c r="AI189" i="3" s="1"/>
  <c r="AH17" i="3"/>
  <c r="AI17" i="3" s="1"/>
  <c r="AH190" i="3"/>
  <c r="AI190" i="3" s="1"/>
  <c r="AH191" i="3"/>
  <c r="AI191" i="3" s="1"/>
  <c r="AH192" i="3"/>
  <c r="AI192" i="3" s="1"/>
  <c r="AH193" i="3"/>
  <c r="AI193" i="3" s="1"/>
  <c r="AH197" i="3"/>
  <c r="AI197" i="3" s="1"/>
  <c r="AH198" i="3"/>
  <c r="AI198" i="3" s="1"/>
  <c r="AH199" i="3"/>
  <c r="AI199" i="3" s="1"/>
  <c r="AH200" i="3"/>
  <c r="AI200" i="3" s="1"/>
  <c r="AH201" i="3"/>
  <c r="AI201" i="3" s="1"/>
  <c r="AH202" i="3"/>
  <c r="AI202" i="3" s="1"/>
  <c r="AH203" i="3"/>
  <c r="AI203" i="3" s="1"/>
  <c r="AH204" i="3"/>
  <c r="AI204" i="3" s="1"/>
  <c r="AH207" i="3"/>
  <c r="AI207" i="3" s="1"/>
  <c r="AH208" i="3"/>
  <c r="AI208" i="3" s="1"/>
  <c r="AH209" i="3"/>
  <c r="AI209" i="3" s="1"/>
  <c r="AH210" i="3"/>
  <c r="AI210" i="3" s="1"/>
  <c r="AH211" i="3"/>
  <c r="AI211" i="3" s="1"/>
  <c r="AH212" i="3"/>
  <c r="AI212" i="3" s="1"/>
  <c r="AH213" i="3"/>
  <c r="AI213" i="3" s="1"/>
  <c r="AH214" i="3"/>
  <c r="AI214" i="3" s="1"/>
  <c r="AH215" i="3"/>
  <c r="AI215" i="3" s="1"/>
  <c r="AH216" i="3"/>
  <c r="AI216" i="3" s="1"/>
  <c r="AH217" i="3"/>
  <c r="AI217" i="3" s="1"/>
  <c r="AH219" i="3"/>
  <c r="AI219" i="3" s="1"/>
  <c r="AH220" i="3"/>
  <c r="AI220" i="3" s="1"/>
  <c r="AH224" i="3"/>
  <c r="AI224" i="3" s="1"/>
  <c r="AH225" i="3"/>
  <c r="AI225" i="3" s="1"/>
  <c r="AH226" i="3"/>
  <c r="AI226" i="3" s="1"/>
  <c r="AH227" i="3"/>
  <c r="AI227" i="3" s="1"/>
  <c r="AH228" i="3"/>
  <c r="AI228" i="3" s="1"/>
  <c r="AH229" i="3"/>
  <c r="AI229" i="3" s="1"/>
  <c r="AH230" i="3"/>
  <c r="AI230" i="3" s="1"/>
  <c r="AH232" i="3"/>
  <c r="AI232" i="3" s="1"/>
  <c r="AH233" i="3"/>
  <c r="AI233" i="3" s="1"/>
  <c r="AH234" i="3"/>
  <c r="AI234" i="3" s="1"/>
  <c r="AH235" i="3"/>
  <c r="AI235" i="3" s="1"/>
  <c r="AH236" i="3"/>
  <c r="AI236" i="3" s="1"/>
  <c r="AH238" i="3"/>
  <c r="AI238" i="3" s="1"/>
  <c r="AH239" i="3"/>
  <c r="AI239" i="3" s="1"/>
  <c r="AH241" i="3"/>
  <c r="AI241" i="3" s="1"/>
  <c r="AH242" i="3"/>
  <c r="AI242" i="3" s="1"/>
  <c r="AH243" i="3"/>
  <c r="AI243" i="3" s="1"/>
  <c r="AH244" i="3"/>
  <c r="AI244" i="3" s="1"/>
  <c r="AH245" i="3"/>
  <c r="AI245" i="3" s="1"/>
  <c r="AH247" i="3"/>
  <c r="AI247" i="3" s="1"/>
  <c r="AH248" i="3"/>
  <c r="AI248" i="3" s="1"/>
  <c r="AH249" i="3"/>
  <c r="AI249" i="3" s="1"/>
  <c r="AH251" i="3"/>
  <c r="AI251" i="3" s="1"/>
  <c r="AH252" i="3"/>
  <c r="AI252" i="3" s="1"/>
  <c r="AH254" i="3"/>
  <c r="AI254" i="3" s="1"/>
  <c r="AH255" i="3"/>
  <c r="AI255" i="3" s="1"/>
  <c r="AH256" i="3"/>
  <c r="AI256" i="3" s="1"/>
  <c r="AH257" i="3"/>
  <c r="AI257" i="3" s="1"/>
  <c r="AH259" i="3"/>
  <c r="AI259" i="3" s="1"/>
  <c r="AH260" i="3"/>
  <c r="AI260" i="3" s="1"/>
  <c r="AH261" i="3"/>
  <c r="AI261" i="3" s="1"/>
  <c r="AH263" i="3"/>
  <c r="AI263" i="3" s="1"/>
  <c r="AH264" i="3"/>
  <c r="AI264" i="3" s="1"/>
  <c r="AH266" i="3"/>
  <c r="AI266" i="3" s="1"/>
  <c r="AH267" i="3"/>
  <c r="AI267" i="3" s="1"/>
  <c r="AH268" i="3"/>
  <c r="AI268" i="3" s="1"/>
  <c r="AH270" i="3"/>
  <c r="AI270" i="3" s="1"/>
  <c r="AH271" i="3"/>
  <c r="AI271" i="3" s="1"/>
  <c r="AH272" i="3"/>
  <c r="AI272" i="3" s="1"/>
  <c r="AH273" i="3"/>
  <c r="AI273" i="3" s="1"/>
  <c r="AH274" i="3"/>
  <c r="AI274" i="3" s="1"/>
  <c r="AH277" i="3"/>
  <c r="AI277" i="3" s="1"/>
  <c r="AH278" i="3"/>
  <c r="AI278" i="3" s="1"/>
  <c r="AH279" i="3"/>
  <c r="AI279" i="3" s="1"/>
  <c r="AH280" i="3"/>
  <c r="AI280" i="3" s="1"/>
  <c r="AH281" i="3"/>
  <c r="AI281" i="3" s="1"/>
  <c r="AH282" i="3"/>
  <c r="AI282" i="3" s="1"/>
  <c r="AH283" i="3"/>
  <c r="AI283" i="3" s="1"/>
  <c r="AH284" i="3"/>
  <c r="AI284" i="3" s="1"/>
  <c r="AH285" i="3"/>
  <c r="AI285" i="3" s="1"/>
  <c r="AH287" i="3"/>
  <c r="AI287" i="3" s="1"/>
  <c r="AH288" i="3"/>
  <c r="AI288" i="3" s="1"/>
  <c r="AH289" i="3"/>
  <c r="AI289" i="3" s="1"/>
  <c r="AH290" i="3"/>
  <c r="AI290" i="3" s="1"/>
  <c r="AH291" i="3"/>
  <c r="AI291" i="3" s="1"/>
  <c r="AH292" i="3"/>
  <c r="AI292" i="3" s="1"/>
  <c r="AH293" i="3"/>
  <c r="AI293" i="3" s="1"/>
  <c r="AH296" i="3"/>
  <c r="AI296" i="3" s="1"/>
  <c r="AH298" i="3"/>
  <c r="AI298" i="3" s="1"/>
  <c r="AH299" i="3"/>
  <c r="AI299" i="3" s="1"/>
  <c r="AH300" i="3"/>
  <c r="AI300" i="3" s="1"/>
  <c r="AH302" i="3"/>
  <c r="AI302" i="3" s="1"/>
  <c r="AH303" i="3"/>
  <c r="AI303" i="3" s="1"/>
  <c r="AH304" i="3"/>
  <c r="AI304" i="3" s="1"/>
  <c r="AH305" i="3"/>
  <c r="AI305" i="3" s="1"/>
  <c r="AH306" i="3"/>
  <c r="AI306" i="3" s="1"/>
  <c r="AH307" i="3"/>
  <c r="AI307" i="3" s="1"/>
  <c r="AH308" i="3"/>
  <c r="AI308" i="3" s="1"/>
  <c r="AH309" i="3"/>
  <c r="AI309" i="3" s="1"/>
  <c r="AH310" i="3"/>
  <c r="AI310" i="3" s="1"/>
  <c r="AH313" i="3"/>
  <c r="AI313" i="3" s="1"/>
  <c r="AH315" i="3"/>
  <c r="AI315" i="3" s="1"/>
  <c r="AH316" i="3"/>
  <c r="AI316" i="3" s="1"/>
  <c r="AH317" i="3"/>
  <c r="AI317" i="3" s="1"/>
  <c r="AH318" i="3"/>
  <c r="AI318" i="3" s="1"/>
  <c r="AH319" i="3"/>
  <c r="AI319" i="3" s="1"/>
  <c r="AH320" i="3"/>
  <c r="AI320" i="3" s="1"/>
  <c r="AH321" i="3"/>
  <c r="AI321" i="3" s="1"/>
  <c r="AH322" i="3"/>
  <c r="AI322" i="3" s="1"/>
  <c r="AH323" i="3"/>
  <c r="AI323" i="3" s="1"/>
  <c r="AH326" i="3"/>
  <c r="AI326" i="3" s="1"/>
  <c r="AH327" i="3"/>
  <c r="AI327" i="3" s="1"/>
  <c r="AH328" i="3"/>
  <c r="AI328" i="3" s="1"/>
  <c r="AH329" i="3"/>
  <c r="AI329" i="3" s="1"/>
  <c r="AH330" i="3"/>
  <c r="AI330" i="3" s="1"/>
  <c r="AH331" i="3"/>
  <c r="AI331" i="3" s="1"/>
  <c r="AH332" i="3"/>
  <c r="AI332" i="3" s="1"/>
  <c r="AH333" i="3"/>
  <c r="AI333" i="3" s="1"/>
  <c r="AH337" i="3"/>
  <c r="AI337" i="3" s="1"/>
  <c r="AH338" i="3"/>
  <c r="AI338" i="3" s="1"/>
  <c r="AH339" i="3"/>
  <c r="AI339" i="3" s="1"/>
  <c r="AH340" i="3"/>
  <c r="AI340" i="3" s="1"/>
  <c r="AH341" i="3"/>
  <c r="AI341" i="3" s="1"/>
  <c r="AH343" i="3"/>
  <c r="AI343" i="3" s="1"/>
  <c r="AH344" i="3"/>
  <c r="AI344" i="3" s="1"/>
  <c r="AH348" i="3"/>
  <c r="AI348" i="3" s="1"/>
  <c r="AH349" i="3"/>
  <c r="AI349" i="3" s="1"/>
  <c r="AH351" i="3"/>
  <c r="AI351" i="3" s="1"/>
  <c r="AH352" i="3"/>
  <c r="AI352" i="3" s="1"/>
  <c r="AH354" i="3"/>
  <c r="AI354" i="3" s="1"/>
  <c r="AH356" i="3"/>
  <c r="AI356" i="3" s="1"/>
  <c r="AH357" i="3"/>
  <c r="AI357" i="3" s="1"/>
  <c r="AH358" i="3"/>
  <c r="AI358" i="3" s="1"/>
  <c r="AH360" i="3"/>
  <c r="AI360" i="3" s="1"/>
  <c r="AH361" i="3"/>
  <c r="AI361" i="3" s="1"/>
  <c r="AH363" i="3"/>
  <c r="AI363" i="3" s="1"/>
  <c r="AH367" i="3"/>
  <c r="AI367" i="3" s="1"/>
  <c r="AH369" i="3"/>
  <c r="AI369" i="3" s="1"/>
  <c r="AH370" i="3"/>
  <c r="AI370" i="3" s="1"/>
  <c r="AH371" i="3"/>
  <c r="AI371" i="3" s="1"/>
  <c r="AH372" i="3"/>
  <c r="AI372" i="3" s="1"/>
  <c r="AH373" i="3"/>
  <c r="AI373" i="3" s="1"/>
  <c r="AH379" i="3"/>
  <c r="AI379" i="3" s="1"/>
  <c r="AH380" i="3"/>
  <c r="AI380" i="3" s="1"/>
  <c r="AH381" i="3"/>
  <c r="AI381" i="3" s="1"/>
  <c r="AH382" i="3"/>
  <c r="AI382" i="3" s="1"/>
  <c r="AH388" i="3"/>
  <c r="AI388" i="3" s="1"/>
  <c r="AH389" i="3"/>
  <c r="AI389" i="3" s="1"/>
  <c r="AH393" i="3"/>
  <c r="AI393" i="3" s="1"/>
  <c r="AH394" i="3"/>
  <c r="AI394" i="3" s="1"/>
  <c r="AH395" i="3"/>
  <c r="AI395" i="3" s="1"/>
  <c r="AH396" i="3"/>
  <c r="AI396" i="3" s="1"/>
  <c r="AH397" i="3"/>
  <c r="AI397" i="3" s="1"/>
  <c r="AH398" i="3"/>
  <c r="AI398" i="3" s="1"/>
  <c r="AH400" i="3"/>
  <c r="AI400" i="3" s="1"/>
  <c r="AH402" i="3"/>
  <c r="AI402" i="3" s="1"/>
  <c r="AH403" i="3"/>
  <c r="AI403" i="3" s="1"/>
  <c r="AH405" i="3"/>
  <c r="AI405" i="3" s="1"/>
  <c r="AH406" i="3"/>
  <c r="AI406" i="3" s="1"/>
  <c r="AH407" i="3"/>
  <c r="AI407" i="3" s="1"/>
  <c r="AH408" i="3"/>
  <c r="AI408" i="3" s="1"/>
  <c r="AH409" i="3"/>
  <c r="AI409" i="3" s="1"/>
  <c r="AH413" i="3"/>
  <c r="AI413" i="3" s="1"/>
  <c r="AH415" i="3"/>
  <c r="AI415" i="3" s="1"/>
  <c r="AH416" i="3"/>
  <c r="AI416" i="3" s="1"/>
  <c r="AH417" i="3"/>
  <c r="AI417" i="3" s="1"/>
  <c r="AH419" i="3"/>
  <c r="AI419" i="3" s="1"/>
  <c r="AH422" i="3"/>
  <c r="AI422" i="3" s="1"/>
  <c r="AH423" i="3"/>
  <c r="AI423" i="3" s="1"/>
  <c r="AH425" i="3"/>
  <c r="AI425" i="3" s="1"/>
  <c r="AH10" i="3"/>
  <c r="AI10" i="3" s="1"/>
  <c r="AD11" i="3" l="1"/>
  <c r="AE11" i="3" s="1"/>
  <c r="AD12" i="3"/>
  <c r="AE12" i="3" s="1"/>
  <c r="AD13" i="3"/>
  <c r="AE13" i="3" s="1"/>
  <c r="AD14" i="3"/>
  <c r="AE14" i="3" s="1"/>
  <c r="AD19" i="3"/>
  <c r="AE19" i="3" s="1"/>
  <c r="AD20" i="3"/>
  <c r="AE20" i="3" s="1"/>
  <c r="AD21" i="3"/>
  <c r="AE21" i="3" s="1"/>
  <c r="AD23" i="3"/>
  <c r="AE23" i="3" s="1"/>
  <c r="AD24" i="3"/>
  <c r="AE24" i="3" s="1"/>
  <c r="AD25" i="3"/>
  <c r="AE25" i="3" s="1"/>
  <c r="AD26" i="3"/>
  <c r="AE26" i="3" s="1"/>
  <c r="AD27" i="3"/>
  <c r="AE27" i="3" s="1"/>
  <c r="AD30" i="3"/>
  <c r="AE30" i="3" s="1"/>
  <c r="AD31" i="3"/>
  <c r="AE31" i="3" s="1"/>
  <c r="AD32" i="3"/>
  <c r="AE32" i="3" s="1"/>
  <c r="AD33" i="3"/>
  <c r="AE33" i="3" s="1"/>
  <c r="AD35" i="3"/>
  <c r="AE35" i="3" s="1"/>
  <c r="AD36" i="3"/>
  <c r="AE36" i="3" s="1"/>
  <c r="AD37" i="3"/>
  <c r="AE37" i="3" s="1"/>
  <c r="AD38" i="3"/>
  <c r="AE38" i="3" s="1"/>
  <c r="AD39" i="3"/>
  <c r="AE39" i="3" s="1"/>
  <c r="AD40" i="3"/>
  <c r="AE40" i="3" s="1"/>
  <c r="AD41" i="3"/>
  <c r="AE41" i="3" s="1"/>
  <c r="AD43" i="3"/>
  <c r="AE43" i="3" s="1"/>
  <c r="AD44" i="3"/>
  <c r="AE44" i="3" s="1"/>
  <c r="AD45" i="3"/>
  <c r="AE45" i="3" s="1"/>
  <c r="AD46" i="3"/>
  <c r="AE46" i="3" s="1"/>
  <c r="AD47" i="3"/>
  <c r="AE47" i="3" s="1"/>
  <c r="AD48" i="3"/>
  <c r="AE48" i="3" s="1"/>
  <c r="AD49" i="3"/>
  <c r="AE49" i="3" s="1"/>
  <c r="AD51" i="3"/>
  <c r="AE51" i="3" s="1"/>
  <c r="AD52" i="3"/>
  <c r="AE52" i="3" s="1"/>
  <c r="AD53" i="3"/>
  <c r="AE53" i="3" s="1"/>
  <c r="AD54" i="3"/>
  <c r="AE54" i="3" s="1"/>
  <c r="AD55" i="3"/>
  <c r="AE55" i="3" s="1"/>
  <c r="AD56" i="3"/>
  <c r="AE56" i="3" s="1"/>
  <c r="AD57" i="3"/>
  <c r="AE57" i="3" s="1"/>
  <c r="AD58" i="3"/>
  <c r="AE58" i="3" s="1"/>
  <c r="AD60" i="3"/>
  <c r="AE60" i="3" s="1"/>
  <c r="AD61" i="3"/>
  <c r="AE61" i="3" s="1"/>
  <c r="AD62" i="3"/>
  <c r="AE62" i="3" s="1"/>
  <c r="AD63" i="3"/>
  <c r="AE63" i="3" s="1"/>
  <c r="AD65" i="3"/>
  <c r="AE65" i="3" s="1"/>
  <c r="AD67" i="3"/>
  <c r="AE67" i="3" s="1"/>
  <c r="AD68" i="3"/>
  <c r="AE68" i="3" s="1"/>
  <c r="AD69" i="3"/>
  <c r="AE69" i="3" s="1"/>
  <c r="AD70" i="3"/>
  <c r="AE70" i="3" s="1"/>
  <c r="AD88" i="3"/>
  <c r="AE88" i="3" s="1"/>
  <c r="AD89" i="3"/>
  <c r="AE89" i="3" s="1"/>
  <c r="AD92" i="3"/>
  <c r="AE92" i="3" s="1"/>
  <c r="AD93" i="3"/>
  <c r="AE93" i="3" s="1"/>
  <c r="AD96" i="3"/>
  <c r="AE96" i="3" s="1"/>
  <c r="AD97" i="3"/>
  <c r="AE97" i="3" s="1"/>
  <c r="AD98" i="3"/>
  <c r="AE98" i="3" s="1"/>
  <c r="AD99" i="3"/>
  <c r="AE99" i="3" s="1"/>
  <c r="AD100" i="3"/>
  <c r="AE100" i="3" s="1"/>
  <c r="AD101" i="3"/>
  <c r="AE101" i="3" s="1"/>
  <c r="AD102" i="3"/>
  <c r="AE102" i="3" s="1"/>
  <c r="AD104" i="3"/>
  <c r="AE104" i="3" s="1"/>
  <c r="AD105" i="3"/>
  <c r="AE105" i="3" s="1"/>
  <c r="AD107" i="3"/>
  <c r="AE107" i="3" s="1"/>
  <c r="AD108" i="3"/>
  <c r="AE108" i="3" s="1"/>
  <c r="AD109" i="3"/>
  <c r="AE109" i="3" s="1"/>
  <c r="AD110" i="3"/>
  <c r="AE110" i="3" s="1"/>
  <c r="AD111" i="3"/>
  <c r="AE111" i="3" s="1"/>
  <c r="AD112" i="3"/>
  <c r="AE112" i="3" s="1"/>
  <c r="AD114" i="3"/>
  <c r="AE114" i="3" s="1"/>
  <c r="AD115" i="3"/>
  <c r="AE115" i="3" s="1"/>
  <c r="AD116" i="3"/>
  <c r="AE116" i="3" s="1"/>
  <c r="AD117" i="3"/>
  <c r="AE117" i="3" s="1"/>
  <c r="AD118" i="3"/>
  <c r="AE118" i="3" s="1"/>
  <c r="AD119" i="3"/>
  <c r="AE119" i="3" s="1"/>
  <c r="AD120" i="3"/>
  <c r="AE120" i="3" s="1"/>
  <c r="AD121" i="3"/>
  <c r="AE121" i="3" s="1"/>
  <c r="AD123" i="3"/>
  <c r="AE123" i="3" s="1"/>
  <c r="AD126" i="3"/>
  <c r="AE126" i="3" s="1"/>
  <c r="AD128" i="3"/>
  <c r="AE128" i="3" s="1"/>
  <c r="AD129" i="3"/>
  <c r="AE129" i="3" s="1"/>
  <c r="AD130" i="3"/>
  <c r="AE130" i="3" s="1"/>
  <c r="AD131" i="3"/>
  <c r="AE131" i="3" s="1"/>
  <c r="AD135" i="3"/>
  <c r="AE135" i="3" s="1"/>
  <c r="AD136" i="3"/>
  <c r="AE136" i="3" s="1"/>
  <c r="AD137" i="3"/>
  <c r="AE137" i="3" s="1"/>
  <c r="AD138" i="3"/>
  <c r="AE138" i="3" s="1"/>
  <c r="AD142" i="3"/>
  <c r="AE142" i="3" s="1"/>
  <c r="AD143" i="3"/>
  <c r="AE143" i="3" s="1"/>
  <c r="AD144" i="3"/>
  <c r="AE144" i="3" s="1"/>
  <c r="AD145" i="3"/>
  <c r="AE145" i="3" s="1"/>
  <c r="AD146" i="3"/>
  <c r="AE146" i="3" s="1"/>
  <c r="AD147" i="3"/>
  <c r="AE147" i="3" s="1"/>
  <c r="AD148" i="3"/>
  <c r="AE148" i="3" s="1"/>
  <c r="AD149" i="3"/>
  <c r="AE149" i="3" s="1"/>
  <c r="AD150" i="3"/>
  <c r="AE150" i="3" s="1"/>
  <c r="AD151" i="3"/>
  <c r="AE151" i="3" s="1"/>
  <c r="AD152" i="3"/>
  <c r="AE152" i="3" s="1"/>
  <c r="AD153" i="3"/>
  <c r="AE153" i="3" s="1"/>
  <c r="AD154" i="3"/>
  <c r="AE154" i="3" s="1"/>
  <c r="AD155" i="3"/>
  <c r="AE155" i="3" s="1"/>
  <c r="AD156" i="3"/>
  <c r="AE156" i="3" s="1"/>
  <c r="AD161" i="3"/>
  <c r="AE161" i="3" s="1"/>
  <c r="AD163" i="3"/>
  <c r="AE163" i="3" s="1"/>
  <c r="AD164" i="3"/>
  <c r="AE164" i="3" s="1"/>
  <c r="AD165" i="3"/>
  <c r="AE165" i="3" s="1"/>
  <c r="AD166" i="3"/>
  <c r="AE166" i="3" s="1"/>
  <c r="AD167" i="3"/>
  <c r="AE167" i="3" s="1"/>
  <c r="AD168" i="3"/>
  <c r="AE168" i="3" s="1"/>
  <c r="AD169" i="3"/>
  <c r="AE169" i="3" s="1"/>
  <c r="AD171" i="3"/>
  <c r="AE171" i="3" s="1"/>
  <c r="AD172" i="3"/>
  <c r="AE172" i="3" s="1"/>
  <c r="AD173" i="3"/>
  <c r="AE173" i="3" s="1"/>
  <c r="AD174" i="3"/>
  <c r="AE174" i="3" s="1"/>
  <c r="AD175" i="3"/>
  <c r="AE175" i="3" s="1"/>
  <c r="AD176" i="3"/>
  <c r="AE176" i="3" s="1"/>
  <c r="AD177" i="3"/>
  <c r="AE177" i="3" s="1"/>
  <c r="AD178" i="3"/>
  <c r="AE178" i="3" s="1"/>
  <c r="AD179" i="3"/>
  <c r="AE179" i="3" s="1"/>
  <c r="AD180" i="3"/>
  <c r="AE180" i="3" s="1"/>
  <c r="AD181" i="3"/>
  <c r="AE181" i="3" s="1"/>
  <c r="AD183" i="3"/>
  <c r="AE183" i="3" s="1"/>
  <c r="AD184" i="3"/>
  <c r="AE184" i="3" s="1"/>
  <c r="AD185" i="3"/>
  <c r="AE185" i="3" s="1"/>
  <c r="AD186" i="3"/>
  <c r="AE186" i="3" s="1"/>
  <c r="AD187" i="3"/>
  <c r="AE187" i="3" s="1"/>
  <c r="AD188" i="3"/>
  <c r="AE188" i="3" s="1"/>
  <c r="AD189" i="3"/>
  <c r="AE189" i="3" s="1"/>
  <c r="AD17" i="3"/>
  <c r="AE17" i="3" s="1"/>
  <c r="AD190" i="3"/>
  <c r="AE190" i="3" s="1"/>
  <c r="AD191" i="3"/>
  <c r="AE191" i="3" s="1"/>
  <c r="AD192" i="3"/>
  <c r="AE192" i="3" s="1"/>
  <c r="AD193" i="3"/>
  <c r="AE193" i="3" s="1"/>
  <c r="AD197" i="3"/>
  <c r="AE197" i="3" s="1"/>
  <c r="AD198" i="3"/>
  <c r="AE198" i="3" s="1"/>
  <c r="AD199" i="3"/>
  <c r="AE199" i="3" s="1"/>
  <c r="AD200" i="3"/>
  <c r="AE200" i="3" s="1"/>
  <c r="AD201" i="3"/>
  <c r="AE201" i="3" s="1"/>
  <c r="AD202" i="3"/>
  <c r="AE202" i="3" s="1"/>
  <c r="AD203" i="3"/>
  <c r="AE203" i="3" s="1"/>
  <c r="AD204" i="3"/>
  <c r="AE204" i="3" s="1"/>
  <c r="AD207" i="3"/>
  <c r="AE207" i="3" s="1"/>
  <c r="AD208" i="3"/>
  <c r="AE208" i="3" s="1"/>
  <c r="AD209" i="3"/>
  <c r="AE209" i="3" s="1"/>
  <c r="AD210" i="3"/>
  <c r="AE210" i="3" s="1"/>
  <c r="AD211" i="3"/>
  <c r="AE211" i="3" s="1"/>
  <c r="AD212" i="3"/>
  <c r="AE212" i="3" s="1"/>
  <c r="AD213" i="3"/>
  <c r="AE213" i="3" s="1"/>
  <c r="AD214" i="3"/>
  <c r="AE214" i="3" s="1"/>
  <c r="AD215" i="3"/>
  <c r="AE215" i="3" s="1"/>
  <c r="AD216" i="3"/>
  <c r="AE216" i="3" s="1"/>
  <c r="AD217" i="3"/>
  <c r="AE217" i="3" s="1"/>
  <c r="AD219" i="3"/>
  <c r="AE219" i="3" s="1"/>
  <c r="AD220" i="3"/>
  <c r="AE220" i="3" s="1"/>
  <c r="AD224" i="3"/>
  <c r="AE224" i="3" s="1"/>
  <c r="AD225" i="3"/>
  <c r="AE225" i="3" s="1"/>
  <c r="AD226" i="3"/>
  <c r="AE226" i="3" s="1"/>
  <c r="AD227" i="3"/>
  <c r="AE227" i="3" s="1"/>
  <c r="AD228" i="3"/>
  <c r="AE228" i="3" s="1"/>
  <c r="AD229" i="3"/>
  <c r="AE229" i="3" s="1"/>
  <c r="AD230" i="3"/>
  <c r="AE230" i="3" s="1"/>
  <c r="AD232" i="3"/>
  <c r="AE232" i="3" s="1"/>
  <c r="AD233" i="3"/>
  <c r="AE233" i="3" s="1"/>
  <c r="AD234" i="3"/>
  <c r="AE234" i="3" s="1"/>
  <c r="AD235" i="3"/>
  <c r="AE235" i="3" s="1"/>
  <c r="AD236" i="3"/>
  <c r="AE236" i="3" s="1"/>
  <c r="AD238" i="3"/>
  <c r="AE238" i="3" s="1"/>
  <c r="AD239" i="3"/>
  <c r="AE239" i="3" s="1"/>
  <c r="AD241" i="3"/>
  <c r="AE241" i="3" s="1"/>
  <c r="AD242" i="3"/>
  <c r="AE242" i="3" s="1"/>
  <c r="AD243" i="3"/>
  <c r="AE243" i="3" s="1"/>
  <c r="AD244" i="3"/>
  <c r="AE244" i="3" s="1"/>
  <c r="AD245" i="3"/>
  <c r="AE245" i="3" s="1"/>
  <c r="AD247" i="3"/>
  <c r="AE247" i="3" s="1"/>
  <c r="AD248" i="3"/>
  <c r="AE248" i="3" s="1"/>
  <c r="AD249" i="3"/>
  <c r="AE249" i="3" s="1"/>
  <c r="AD251" i="3"/>
  <c r="AE251" i="3" s="1"/>
  <c r="AD252" i="3"/>
  <c r="AE252" i="3" s="1"/>
  <c r="AD254" i="3"/>
  <c r="AE254" i="3" s="1"/>
  <c r="AD255" i="3"/>
  <c r="AE255" i="3" s="1"/>
  <c r="AD256" i="3"/>
  <c r="AE256" i="3" s="1"/>
  <c r="AD257" i="3"/>
  <c r="AE257" i="3" s="1"/>
  <c r="AD259" i="3"/>
  <c r="AE259" i="3" s="1"/>
  <c r="AD260" i="3"/>
  <c r="AE260" i="3" s="1"/>
  <c r="AD261" i="3"/>
  <c r="AE261" i="3" s="1"/>
  <c r="AD263" i="3"/>
  <c r="AE263" i="3" s="1"/>
  <c r="AD264" i="3"/>
  <c r="AE264" i="3" s="1"/>
  <c r="AD266" i="3"/>
  <c r="AE266" i="3" s="1"/>
  <c r="AD267" i="3"/>
  <c r="AE267" i="3" s="1"/>
  <c r="AD268" i="3"/>
  <c r="AE268" i="3" s="1"/>
  <c r="AD270" i="3"/>
  <c r="AE270" i="3" s="1"/>
  <c r="AD271" i="3"/>
  <c r="AE271" i="3" s="1"/>
  <c r="AD272" i="3"/>
  <c r="AE272" i="3" s="1"/>
  <c r="AD273" i="3"/>
  <c r="AE273" i="3" s="1"/>
  <c r="AD274" i="3"/>
  <c r="AE274" i="3" s="1"/>
  <c r="AD277" i="3"/>
  <c r="AE277" i="3" s="1"/>
  <c r="AD278" i="3"/>
  <c r="AE278" i="3" s="1"/>
  <c r="AD279" i="3"/>
  <c r="AE279" i="3" s="1"/>
  <c r="AD280" i="3"/>
  <c r="AE280" i="3" s="1"/>
  <c r="AD281" i="3"/>
  <c r="AE281" i="3" s="1"/>
  <c r="AD282" i="3"/>
  <c r="AE282" i="3" s="1"/>
  <c r="AD283" i="3"/>
  <c r="AE283" i="3" s="1"/>
  <c r="AD284" i="3"/>
  <c r="AE284" i="3" s="1"/>
  <c r="AD285" i="3"/>
  <c r="AE285" i="3" s="1"/>
  <c r="AD287" i="3"/>
  <c r="AE287" i="3" s="1"/>
  <c r="AD288" i="3"/>
  <c r="AE288" i="3" s="1"/>
  <c r="AD289" i="3"/>
  <c r="AE289" i="3" s="1"/>
  <c r="AD290" i="3"/>
  <c r="AE290" i="3" s="1"/>
  <c r="AD291" i="3"/>
  <c r="AE291" i="3" s="1"/>
  <c r="AD292" i="3"/>
  <c r="AE292" i="3" s="1"/>
  <c r="AD293" i="3"/>
  <c r="AE293" i="3" s="1"/>
  <c r="AD296" i="3"/>
  <c r="AE296" i="3" s="1"/>
  <c r="AD298" i="3"/>
  <c r="AE298" i="3" s="1"/>
  <c r="AD299" i="3"/>
  <c r="AE299" i="3" s="1"/>
  <c r="AD300" i="3"/>
  <c r="AE300" i="3" s="1"/>
  <c r="AD302" i="3"/>
  <c r="AE302" i="3" s="1"/>
  <c r="AD303" i="3"/>
  <c r="AE303" i="3" s="1"/>
  <c r="AD304" i="3"/>
  <c r="AE304" i="3" s="1"/>
  <c r="AD305" i="3"/>
  <c r="AE305" i="3" s="1"/>
  <c r="AD306" i="3"/>
  <c r="AE306" i="3" s="1"/>
  <c r="AD307" i="3"/>
  <c r="AE307" i="3" s="1"/>
  <c r="AD308" i="3"/>
  <c r="AE308" i="3" s="1"/>
  <c r="AD309" i="3"/>
  <c r="AE309" i="3" s="1"/>
  <c r="AD310" i="3"/>
  <c r="AE310" i="3" s="1"/>
  <c r="AD313" i="3"/>
  <c r="AE313" i="3" s="1"/>
  <c r="AD315" i="3"/>
  <c r="AE315" i="3" s="1"/>
  <c r="AD316" i="3"/>
  <c r="AE316" i="3" s="1"/>
  <c r="AD317" i="3"/>
  <c r="AE317" i="3" s="1"/>
  <c r="AD318" i="3"/>
  <c r="AE318" i="3" s="1"/>
  <c r="AD319" i="3"/>
  <c r="AE319" i="3" s="1"/>
  <c r="AD320" i="3"/>
  <c r="AE320" i="3" s="1"/>
  <c r="AD321" i="3"/>
  <c r="AE321" i="3" s="1"/>
  <c r="AD322" i="3"/>
  <c r="AE322" i="3" s="1"/>
  <c r="AD323" i="3"/>
  <c r="AE323" i="3" s="1"/>
  <c r="AD326" i="3"/>
  <c r="AE326" i="3" s="1"/>
  <c r="AD327" i="3"/>
  <c r="AE327" i="3" s="1"/>
  <c r="AD328" i="3"/>
  <c r="AE328" i="3" s="1"/>
  <c r="AD329" i="3"/>
  <c r="AE329" i="3" s="1"/>
  <c r="AD330" i="3"/>
  <c r="AE330" i="3" s="1"/>
  <c r="AD331" i="3"/>
  <c r="AE331" i="3" s="1"/>
  <c r="AD332" i="3"/>
  <c r="AE332" i="3" s="1"/>
  <c r="AD333" i="3"/>
  <c r="AE333" i="3" s="1"/>
  <c r="AD337" i="3"/>
  <c r="AE337" i="3" s="1"/>
  <c r="AD338" i="3"/>
  <c r="AE338" i="3" s="1"/>
  <c r="AD339" i="3"/>
  <c r="AE339" i="3" s="1"/>
  <c r="AD340" i="3"/>
  <c r="AE340" i="3" s="1"/>
  <c r="AD341" i="3"/>
  <c r="AE341" i="3" s="1"/>
  <c r="AD348" i="3"/>
  <c r="AE348" i="3" s="1"/>
  <c r="AD349" i="3"/>
  <c r="AE349" i="3" s="1"/>
  <c r="AD351" i="3"/>
  <c r="AE351" i="3" s="1"/>
  <c r="AD352" i="3"/>
  <c r="AE352" i="3" s="1"/>
  <c r="AD354" i="3"/>
  <c r="AE354" i="3" s="1"/>
  <c r="AD356" i="3"/>
  <c r="AE356" i="3" s="1"/>
  <c r="AD357" i="3"/>
  <c r="AE357" i="3" s="1"/>
  <c r="AD358" i="3"/>
  <c r="AE358" i="3" s="1"/>
  <c r="AD360" i="3"/>
  <c r="AE360" i="3" s="1"/>
  <c r="AD361" i="3"/>
  <c r="AE361" i="3" s="1"/>
  <c r="AD363" i="3"/>
  <c r="AE363" i="3" s="1"/>
  <c r="AD367" i="3"/>
  <c r="AE367" i="3" s="1"/>
  <c r="AD369" i="3"/>
  <c r="AE369" i="3" s="1"/>
  <c r="AD370" i="3"/>
  <c r="AE370" i="3" s="1"/>
  <c r="AD371" i="3"/>
  <c r="AE371" i="3" s="1"/>
  <c r="AD372" i="3"/>
  <c r="AE372" i="3" s="1"/>
  <c r="AD373" i="3"/>
  <c r="AE373" i="3" s="1"/>
  <c r="AD379" i="3"/>
  <c r="AE379" i="3" s="1"/>
  <c r="AD380" i="3"/>
  <c r="AE380" i="3" s="1"/>
  <c r="AD381" i="3"/>
  <c r="AE381" i="3" s="1"/>
  <c r="AD382" i="3"/>
  <c r="AE382" i="3" s="1"/>
  <c r="AD388" i="3"/>
  <c r="AE388" i="3" s="1"/>
  <c r="AD389" i="3"/>
  <c r="AE389" i="3" s="1"/>
  <c r="AD393" i="3"/>
  <c r="AE393" i="3" s="1"/>
  <c r="AD394" i="3"/>
  <c r="AE394" i="3" s="1"/>
  <c r="AD395" i="3"/>
  <c r="AE395" i="3" s="1"/>
  <c r="AD396" i="3"/>
  <c r="AE396" i="3" s="1"/>
  <c r="AD397" i="3"/>
  <c r="AE397" i="3" s="1"/>
  <c r="AD398" i="3"/>
  <c r="AE398" i="3" s="1"/>
  <c r="AD400" i="3"/>
  <c r="AE400" i="3" s="1"/>
  <c r="AD402" i="3"/>
  <c r="AE402" i="3" s="1"/>
  <c r="AD403" i="3"/>
  <c r="AE403" i="3" s="1"/>
  <c r="AD405" i="3"/>
  <c r="AE405" i="3" s="1"/>
  <c r="AD406" i="3"/>
  <c r="AE406" i="3" s="1"/>
  <c r="AD407" i="3"/>
  <c r="AE407" i="3" s="1"/>
  <c r="AD408" i="3"/>
  <c r="AE408" i="3" s="1"/>
  <c r="AD409" i="3"/>
  <c r="AE409" i="3" s="1"/>
  <c r="AD413" i="3"/>
  <c r="AE413" i="3" s="1"/>
  <c r="AD415" i="3"/>
  <c r="AE415" i="3" s="1"/>
  <c r="AD416" i="3"/>
  <c r="AE416" i="3" s="1"/>
  <c r="AD417" i="3"/>
  <c r="AE417" i="3" s="1"/>
  <c r="AD419" i="3"/>
  <c r="AE419" i="3" s="1"/>
  <c r="AD422" i="3"/>
  <c r="AE422" i="3" s="1"/>
  <c r="AD423" i="3"/>
  <c r="AE423" i="3" s="1"/>
  <c r="AD425" i="3"/>
  <c r="AE425" i="3" s="1"/>
  <c r="AD10" i="3"/>
  <c r="AE10" i="3" s="1"/>
  <c r="Z96" i="3" l="1"/>
  <c r="AA96" i="3" s="1"/>
  <c r="Z97" i="3"/>
  <c r="AA97" i="3" s="1"/>
  <c r="Z98" i="3"/>
  <c r="AA98" i="3" s="1"/>
  <c r="Z99" i="3"/>
  <c r="AA99" i="3" s="1"/>
  <c r="Z100" i="3"/>
  <c r="AA100" i="3" s="1"/>
  <c r="Z101" i="3"/>
  <c r="AA101" i="3" s="1"/>
  <c r="Z102" i="3"/>
  <c r="AA102" i="3" s="1"/>
  <c r="Z104" i="3"/>
  <c r="AA104" i="3" s="1"/>
  <c r="Z105" i="3"/>
  <c r="AA105" i="3" s="1"/>
  <c r="Z107" i="3"/>
  <c r="AA107" i="3" s="1"/>
  <c r="Z108" i="3"/>
  <c r="AA108" i="3" s="1"/>
  <c r="Z109" i="3"/>
  <c r="AA109" i="3" s="1"/>
  <c r="Z110" i="3"/>
  <c r="AA110" i="3" s="1"/>
  <c r="Z112" i="3"/>
  <c r="AA112" i="3" s="1"/>
  <c r="Z114" i="3"/>
  <c r="AA114" i="3" s="1"/>
  <c r="Z115" i="3"/>
  <c r="AA115" i="3" s="1"/>
  <c r="Z116" i="3"/>
  <c r="AA116" i="3" s="1"/>
  <c r="Z117" i="3"/>
  <c r="AA117" i="3" s="1"/>
  <c r="Z118" i="3"/>
  <c r="AA118" i="3" s="1"/>
  <c r="Z119" i="3"/>
  <c r="AA119" i="3" s="1"/>
  <c r="Z120" i="3"/>
  <c r="AA120" i="3" s="1"/>
  <c r="Z121" i="3"/>
  <c r="AA121" i="3" s="1"/>
  <c r="Z123" i="3"/>
  <c r="AA123" i="3" s="1"/>
  <c r="Z126" i="3"/>
  <c r="AA126" i="3" s="1"/>
  <c r="Z128" i="3"/>
  <c r="AA128" i="3" s="1"/>
  <c r="Z129" i="3"/>
  <c r="AA129" i="3" s="1"/>
  <c r="Z130" i="3"/>
  <c r="AA130" i="3" s="1"/>
  <c r="Z131" i="3"/>
  <c r="AA131" i="3" s="1"/>
  <c r="Z135" i="3"/>
  <c r="AA135" i="3" s="1"/>
  <c r="Z136" i="3"/>
  <c r="AA136" i="3" s="1"/>
  <c r="Z137" i="3"/>
  <c r="AA137" i="3" s="1"/>
  <c r="Z138" i="3"/>
  <c r="AA138" i="3" s="1"/>
  <c r="Z142" i="3"/>
  <c r="AA142" i="3" s="1"/>
  <c r="Z143" i="3"/>
  <c r="AA143" i="3" s="1"/>
  <c r="Z144" i="3"/>
  <c r="AA144" i="3" s="1"/>
  <c r="Z145" i="3"/>
  <c r="AA145" i="3" s="1"/>
  <c r="Z146" i="3"/>
  <c r="AA146" i="3" s="1"/>
  <c r="Z147" i="3"/>
  <c r="AA147" i="3" s="1"/>
  <c r="Z148" i="3"/>
  <c r="AA148" i="3" s="1"/>
  <c r="Z149" i="3"/>
  <c r="AA149" i="3" s="1"/>
  <c r="Z150" i="3"/>
  <c r="AA150" i="3" s="1"/>
  <c r="Z151" i="3"/>
  <c r="AA151" i="3" s="1"/>
  <c r="Z152" i="3"/>
  <c r="AA152" i="3" s="1"/>
  <c r="Z153" i="3"/>
  <c r="AA153" i="3" s="1"/>
  <c r="Z154" i="3"/>
  <c r="AA154" i="3" s="1"/>
  <c r="Z155" i="3"/>
  <c r="AA155" i="3" s="1"/>
  <c r="Z156" i="3"/>
  <c r="AA156" i="3" s="1"/>
  <c r="Z161" i="3"/>
  <c r="AA161" i="3" s="1"/>
  <c r="Z163" i="3"/>
  <c r="AA163" i="3" s="1"/>
  <c r="Z164" i="3"/>
  <c r="AA164" i="3" s="1"/>
  <c r="Z165" i="3"/>
  <c r="AA165" i="3" s="1"/>
  <c r="Z166" i="3"/>
  <c r="AA166" i="3" s="1"/>
  <c r="Z167" i="3"/>
  <c r="AA167" i="3" s="1"/>
  <c r="Z168" i="3"/>
  <c r="AA168" i="3" s="1"/>
  <c r="Z169" i="3"/>
  <c r="AA169" i="3" s="1"/>
  <c r="Z171" i="3"/>
  <c r="AA171" i="3" s="1"/>
  <c r="Z172" i="3"/>
  <c r="AA172" i="3" s="1"/>
  <c r="Z173" i="3"/>
  <c r="AA173" i="3" s="1"/>
  <c r="Z174" i="3"/>
  <c r="AA174" i="3" s="1"/>
  <c r="Z175" i="3"/>
  <c r="AA175" i="3" s="1"/>
  <c r="Z176" i="3"/>
  <c r="AA176" i="3" s="1"/>
  <c r="Z177" i="3"/>
  <c r="AA177" i="3" s="1"/>
  <c r="Z178" i="3"/>
  <c r="AA178" i="3" s="1"/>
  <c r="Z179" i="3"/>
  <c r="AA179" i="3" s="1"/>
  <c r="Z180" i="3"/>
  <c r="AA180" i="3" s="1"/>
  <c r="Z181" i="3"/>
  <c r="AA181" i="3" s="1"/>
  <c r="Z183" i="3"/>
  <c r="AA183" i="3" s="1"/>
  <c r="Z184" i="3"/>
  <c r="AA184" i="3" s="1"/>
  <c r="Z185" i="3"/>
  <c r="AA185" i="3" s="1"/>
  <c r="Z186" i="3"/>
  <c r="AA186" i="3" s="1"/>
  <c r="Z187" i="3"/>
  <c r="AA187" i="3" s="1"/>
  <c r="Z188" i="3"/>
  <c r="AA188" i="3" s="1"/>
  <c r="Z189" i="3"/>
  <c r="AA189" i="3" s="1"/>
  <c r="Z17" i="3"/>
  <c r="AA17" i="3" s="1"/>
  <c r="Z190" i="3"/>
  <c r="AA190" i="3" s="1"/>
  <c r="Z191" i="3"/>
  <c r="AA191" i="3" s="1"/>
  <c r="Z192" i="3"/>
  <c r="AA192" i="3" s="1"/>
  <c r="Z193" i="3"/>
  <c r="AA193" i="3" s="1"/>
  <c r="Z197" i="3"/>
  <c r="AA197" i="3" s="1"/>
  <c r="Z198" i="3"/>
  <c r="AA198" i="3" s="1"/>
  <c r="Z199" i="3"/>
  <c r="AA199" i="3" s="1"/>
  <c r="Z200" i="3"/>
  <c r="AA200" i="3" s="1"/>
  <c r="Z201" i="3"/>
  <c r="AA201" i="3" s="1"/>
  <c r="Z202" i="3"/>
  <c r="AA202" i="3" s="1"/>
  <c r="Z203" i="3"/>
  <c r="AA203" i="3" s="1"/>
  <c r="Z204" i="3"/>
  <c r="AA204" i="3" s="1"/>
  <c r="Z207" i="3"/>
  <c r="AA207" i="3" s="1"/>
  <c r="Z208" i="3"/>
  <c r="AA208" i="3" s="1"/>
  <c r="Z209" i="3"/>
  <c r="AA209" i="3" s="1"/>
  <c r="Z210" i="3"/>
  <c r="AA210" i="3" s="1"/>
  <c r="Z211" i="3"/>
  <c r="AA211" i="3" s="1"/>
  <c r="Z212" i="3"/>
  <c r="AA212" i="3" s="1"/>
  <c r="Z213" i="3"/>
  <c r="AA213" i="3" s="1"/>
  <c r="Z214" i="3"/>
  <c r="AA214" i="3" s="1"/>
  <c r="Z215" i="3"/>
  <c r="AA215" i="3" s="1"/>
  <c r="Z216" i="3"/>
  <c r="AA216" i="3" s="1"/>
  <c r="Z217" i="3"/>
  <c r="AA217" i="3" s="1"/>
  <c r="Z219" i="3"/>
  <c r="AA219" i="3" s="1"/>
  <c r="Z220" i="3"/>
  <c r="AA220" i="3" s="1"/>
  <c r="Z224" i="3"/>
  <c r="AA224" i="3" s="1"/>
  <c r="Z225" i="3"/>
  <c r="AA225" i="3" s="1"/>
  <c r="Z226" i="3"/>
  <c r="AA226" i="3" s="1"/>
  <c r="Z227" i="3"/>
  <c r="AA227" i="3" s="1"/>
  <c r="Z228" i="3"/>
  <c r="AA228" i="3" s="1"/>
  <c r="Z229" i="3"/>
  <c r="AA229" i="3" s="1"/>
  <c r="Z230" i="3"/>
  <c r="AA230" i="3" s="1"/>
  <c r="Z232" i="3"/>
  <c r="AA232" i="3" s="1"/>
  <c r="Z233" i="3"/>
  <c r="AA233" i="3" s="1"/>
  <c r="Z234" i="3"/>
  <c r="AA234" i="3" s="1"/>
  <c r="Z235" i="3"/>
  <c r="AA235" i="3" s="1"/>
  <c r="Z236" i="3"/>
  <c r="AA236" i="3" s="1"/>
  <c r="Z238" i="3"/>
  <c r="AA238" i="3" s="1"/>
  <c r="Z239" i="3"/>
  <c r="AA239" i="3" s="1"/>
  <c r="Z241" i="3"/>
  <c r="AA241" i="3" s="1"/>
  <c r="Z242" i="3"/>
  <c r="AA242" i="3" s="1"/>
  <c r="Z243" i="3"/>
  <c r="AA243" i="3" s="1"/>
  <c r="Z244" i="3"/>
  <c r="AA244" i="3" s="1"/>
  <c r="Z245" i="3"/>
  <c r="AA245" i="3" s="1"/>
  <c r="Z247" i="3"/>
  <c r="AA247" i="3" s="1"/>
  <c r="Z248" i="3"/>
  <c r="AA248" i="3" s="1"/>
  <c r="Z249" i="3"/>
  <c r="AA249" i="3" s="1"/>
  <c r="Z251" i="3"/>
  <c r="AA251" i="3" s="1"/>
  <c r="Z252" i="3"/>
  <c r="AA252" i="3" s="1"/>
  <c r="Z254" i="3"/>
  <c r="AA254" i="3" s="1"/>
  <c r="Z255" i="3"/>
  <c r="AA255" i="3" s="1"/>
  <c r="Z256" i="3"/>
  <c r="AA256" i="3" s="1"/>
  <c r="Z257" i="3"/>
  <c r="AA257" i="3" s="1"/>
  <c r="Z259" i="3"/>
  <c r="AA259" i="3" s="1"/>
  <c r="Z260" i="3"/>
  <c r="AA260" i="3" s="1"/>
  <c r="Z261" i="3"/>
  <c r="AA261" i="3" s="1"/>
  <c r="Z263" i="3"/>
  <c r="AA263" i="3" s="1"/>
  <c r="Z264" i="3"/>
  <c r="AA264" i="3" s="1"/>
  <c r="Z266" i="3"/>
  <c r="AA266" i="3" s="1"/>
  <c r="Z267" i="3"/>
  <c r="AA267" i="3" s="1"/>
  <c r="Z268" i="3"/>
  <c r="AA268" i="3" s="1"/>
  <c r="Z270" i="3"/>
  <c r="AA270" i="3" s="1"/>
  <c r="Z271" i="3"/>
  <c r="AA271" i="3" s="1"/>
  <c r="Z272" i="3"/>
  <c r="AA272" i="3" s="1"/>
  <c r="Z273" i="3"/>
  <c r="AA273" i="3" s="1"/>
  <c r="Z274" i="3"/>
  <c r="AA274" i="3" s="1"/>
  <c r="Z277" i="3"/>
  <c r="AA277" i="3" s="1"/>
  <c r="Z278" i="3"/>
  <c r="AA278" i="3" s="1"/>
  <c r="Z279" i="3"/>
  <c r="AA279" i="3" s="1"/>
  <c r="Z280" i="3"/>
  <c r="AA280" i="3" s="1"/>
  <c r="Z281" i="3"/>
  <c r="AA281" i="3" s="1"/>
  <c r="Z282" i="3"/>
  <c r="AA282" i="3" s="1"/>
  <c r="Z283" i="3"/>
  <c r="AA283" i="3" s="1"/>
  <c r="Z284" i="3"/>
  <c r="AA284" i="3" s="1"/>
  <c r="Z285" i="3"/>
  <c r="AA285" i="3" s="1"/>
  <c r="Z287" i="3"/>
  <c r="AA287" i="3" s="1"/>
  <c r="Z288" i="3"/>
  <c r="AA288" i="3" s="1"/>
  <c r="Z289" i="3"/>
  <c r="AA289" i="3" s="1"/>
  <c r="Z290" i="3"/>
  <c r="AA290" i="3" s="1"/>
  <c r="Z291" i="3"/>
  <c r="AA291" i="3" s="1"/>
  <c r="Z292" i="3"/>
  <c r="AA292" i="3" s="1"/>
  <c r="Z293" i="3"/>
  <c r="AA293" i="3" s="1"/>
  <c r="Z296" i="3"/>
  <c r="AA296" i="3" s="1"/>
  <c r="Z298" i="3"/>
  <c r="AA298" i="3" s="1"/>
  <c r="Z299" i="3"/>
  <c r="AA299" i="3" s="1"/>
  <c r="Z300" i="3"/>
  <c r="AA300" i="3" s="1"/>
  <c r="Z302" i="3"/>
  <c r="AA302" i="3" s="1"/>
  <c r="Z303" i="3"/>
  <c r="AA303" i="3" s="1"/>
  <c r="Z304" i="3"/>
  <c r="AA304" i="3" s="1"/>
  <c r="Z305" i="3"/>
  <c r="AA305" i="3" s="1"/>
  <c r="Z306" i="3"/>
  <c r="AA306" i="3" s="1"/>
  <c r="Z307" i="3"/>
  <c r="AA307" i="3" s="1"/>
  <c r="Z308" i="3"/>
  <c r="AA308" i="3" s="1"/>
  <c r="Z309" i="3"/>
  <c r="AA309" i="3" s="1"/>
  <c r="Z310" i="3"/>
  <c r="AA310" i="3" s="1"/>
  <c r="Z313" i="3"/>
  <c r="AA313" i="3" s="1"/>
  <c r="Z315" i="3"/>
  <c r="AA315" i="3" s="1"/>
  <c r="Z316" i="3"/>
  <c r="AA316" i="3" s="1"/>
  <c r="Z317" i="3"/>
  <c r="AA317" i="3" s="1"/>
  <c r="Z318" i="3"/>
  <c r="AA318" i="3" s="1"/>
  <c r="Z319" i="3"/>
  <c r="AA319" i="3" s="1"/>
  <c r="Z320" i="3"/>
  <c r="AA320" i="3" s="1"/>
  <c r="Z321" i="3"/>
  <c r="AA321" i="3" s="1"/>
  <c r="Z322" i="3"/>
  <c r="AA322" i="3" s="1"/>
  <c r="Z323" i="3"/>
  <c r="AA323" i="3" s="1"/>
  <c r="Z326" i="3"/>
  <c r="AA326" i="3" s="1"/>
  <c r="Z327" i="3"/>
  <c r="AA327" i="3" s="1"/>
  <c r="Z328" i="3"/>
  <c r="AA328" i="3" s="1"/>
  <c r="Z329" i="3"/>
  <c r="AA329" i="3" s="1"/>
  <c r="Z330" i="3"/>
  <c r="AA330" i="3" s="1"/>
  <c r="Z331" i="3"/>
  <c r="AA331" i="3" s="1"/>
  <c r="Z332" i="3"/>
  <c r="AA332" i="3" s="1"/>
  <c r="Z333" i="3"/>
  <c r="AA333" i="3" s="1"/>
  <c r="Z337" i="3"/>
  <c r="AA337" i="3" s="1"/>
  <c r="Z338" i="3"/>
  <c r="AA338" i="3" s="1"/>
  <c r="Z339" i="3"/>
  <c r="AA339" i="3" s="1"/>
  <c r="Z340" i="3"/>
  <c r="AA340" i="3" s="1"/>
  <c r="Z341" i="3"/>
  <c r="AA341" i="3" s="1"/>
  <c r="Z348" i="3"/>
  <c r="AA348" i="3" s="1"/>
  <c r="Z349" i="3"/>
  <c r="AA349" i="3" s="1"/>
  <c r="Z351" i="3"/>
  <c r="AA351" i="3" s="1"/>
  <c r="Z352" i="3"/>
  <c r="AA352" i="3" s="1"/>
  <c r="Z354" i="3"/>
  <c r="AA354" i="3" s="1"/>
  <c r="Z356" i="3"/>
  <c r="AA356" i="3" s="1"/>
  <c r="Z357" i="3"/>
  <c r="AA357" i="3" s="1"/>
  <c r="Z358" i="3"/>
  <c r="AA358" i="3" s="1"/>
  <c r="Z360" i="3"/>
  <c r="AA360" i="3" s="1"/>
  <c r="Z361" i="3"/>
  <c r="AA361" i="3" s="1"/>
  <c r="Z363" i="3"/>
  <c r="AA363" i="3" s="1"/>
  <c r="Z367" i="3"/>
  <c r="AA367" i="3" s="1"/>
  <c r="Z369" i="3"/>
  <c r="AA369" i="3" s="1"/>
  <c r="Z370" i="3"/>
  <c r="AA370" i="3" s="1"/>
  <c r="Z371" i="3"/>
  <c r="AA371" i="3" s="1"/>
  <c r="Z372" i="3"/>
  <c r="AA372" i="3" s="1"/>
  <c r="Z373" i="3"/>
  <c r="AA373" i="3" s="1"/>
  <c r="Z379" i="3"/>
  <c r="AA379" i="3" s="1"/>
  <c r="Z380" i="3"/>
  <c r="AA380" i="3" s="1"/>
  <c r="Z381" i="3"/>
  <c r="AA381" i="3" s="1"/>
  <c r="Z382" i="3"/>
  <c r="AA382" i="3" s="1"/>
  <c r="Z388" i="3"/>
  <c r="AA388" i="3" s="1"/>
  <c r="Z389" i="3"/>
  <c r="AA389" i="3" s="1"/>
  <c r="Z393" i="3"/>
  <c r="AA393" i="3" s="1"/>
  <c r="Z394" i="3"/>
  <c r="AA394" i="3" s="1"/>
  <c r="Z395" i="3"/>
  <c r="AA395" i="3" s="1"/>
  <c r="Z396" i="3"/>
  <c r="AA396" i="3" s="1"/>
  <c r="Z397" i="3"/>
  <c r="AA397" i="3" s="1"/>
  <c r="Z398" i="3"/>
  <c r="AA398" i="3" s="1"/>
  <c r="Z400" i="3"/>
  <c r="AA400" i="3" s="1"/>
  <c r="Z402" i="3"/>
  <c r="AA402" i="3" s="1"/>
  <c r="Z403" i="3"/>
  <c r="AA403" i="3" s="1"/>
  <c r="Z405" i="3"/>
  <c r="AA405" i="3" s="1"/>
  <c r="Z406" i="3"/>
  <c r="AA406" i="3" s="1"/>
  <c r="Z407" i="3"/>
  <c r="AA407" i="3" s="1"/>
  <c r="Z408" i="3"/>
  <c r="AA408" i="3" s="1"/>
  <c r="Z409" i="3"/>
  <c r="AA409" i="3" s="1"/>
  <c r="Z413" i="3"/>
  <c r="AA413" i="3" s="1"/>
  <c r="Z415" i="3"/>
  <c r="AA415" i="3" s="1"/>
  <c r="Z416" i="3"/>
  <c r="AA416" i="3" s="1"/>
  <c r="Z417" i="3"/>
  <c r="AA417" i="3" s="1"/>
  <c r="Z419" i="3"/>
  <c r="AA419" i="3" s="1"/>
  <c r="Z422" i="3"/>
  <c r="AA422" i="3" s="1"/>
  <c r="Z423" i="3"/>
  <c r="AA423" i="3" s="1"/>
  <c r="Z425" i="3"/>
  <c r="AA425" i="3" s="1"/>
  <c r="Z88" i="3"/>
  <c r="AA88" i="3" s="1"/>
  <c r="Z89" i="3"/>
  <c r="AA89" i="3" s="1"/>
  <c r="Z92" i="3"/>
  <c r="AA92" i="3" s="1"/>
  <c r="Z93" i="3"/>
  <c r="AA93" i="3" s="1"/>
  <c r="Z11" i="3"/>
  <c r="AA11" i="3" s="1"/>
  <c r="Z12" i="3"/>
  <c r="AA12" i="3" s="1"/>
  <c r="Z13" i="3"/>
  <c r="AA13" i="3" s="1"/>
  <c r="Z14" i="3"/>
  <c r="AA14" i="3" s="1"/>
  <c r="Z23" i="3"/>
  <c r="AA23" i="3" s="1"/>
  <c r="Z24" i="3"/>
  <c r="AA24" i="3" s="1"/>
  <c r="Z25" i="3"/>
  <c r="AA25" i="3" s="1"/>
  <c r="Z26" i="3"/>
  <c r="AA26" i="3" s="1"/>
  <c r="Z27" i="3"/>
  <c r="AA27" i="3" s="1"/>
  <c r="Z30" i="3"/>
  <c r="AA30" i="3" s="1"/>
  <c r="Z31" i="3"/>
  <c r="AA31" i="3" s="1"/>
  <c r="Z32" i="3"/>
  <c r="AA32" i="3" s="1"/>
  <c r="Z33" i="3"/>
  <c r="AA33" i="3" s="1"/>
  <c r="Z35" i="3"/>
  <c r="AA35" i="3" s="1"/>
  <c r="Z36" i="3"/>
  <c r="AA36" i="3" s="1"/>
  <c r="Z37" i="3"/>
  <c r="AA37" i="3" s="1"/>
  <c r="Z38" i="3"/>
  <c r="AA38" i="3" s="1"/>
  <c r="Z39" i="3"/>
  <c r="AA39" i="3" s="1"/>
  <c r="Z40" i="3"/>
  <c r="AA40" i="3" s="1"/>
  <c r="Z41" i="3"/>
  <c r="AA41" i="3" s="1"/>
  <c r="Z43" i="3"/>
  <c r="AA43" i="3" s="1"/>
  <c r="Z44" i="3"/>
  <c r="AA44" i="3" s="1"/>
  <c r="Z45" i="3"/>
  <c r="AA45" i="3" s="1"/>
  <c r="Z46" i="3"/>
  <c r="AA46" i="3" s="1"/>
  <c r="Z47" i="3"/>
  <c r="AA47" i="3" s="1"/>
  <c r="Z48" i="3"/>
  <c r="AA48" i="3" s="1"/>
  <c r="Z49" i="3"/>
  <c r="AA49" i="3" s="1"/>
  <c r="Z51" i="3"/>
  <c r="AA51" i="3" s="1"/>
  <c r="Z52" i="3"/>
  <c r="AA52" i="3" s="1"/>
  <c r="Z53" i="3"/>
  <c r="AA53" i="3" s="1"/>
  <c r="Z54" i="3"/>
  <c r="AA54" i="3" s="1"/>
  <c r="Z55" i="3"/>
  <c r="AA55" i="3" s="1"/>
  <c r="Z56" i="3"/>
  <c r="AA56" i="3" s="1"/>
  <c r="Z57" i="3"/>
  <c r="AA57" i="3" s="1"/>
  <c r="Z58" i="3"/>
  <c r="AA58" i="3" s="1"/>
  <c r="Z60" i="3"/>
  <c r="AA60" i="3" s="1"/>
  <c r="Z61" i="3"/>
  <c r="AA61" i="3" s="1"/>
  <c r="Z62" i="3"/>
  <c r="AA62" i="3" s="1"/>
  <c r="Z63" i="3"/>
  <c r="AA63" i="3" s="1"/>
  <c r="Z65" i="3"/>
  <c r="AA65" i="3" s="1"/>
  <c r="Z67" i="3"/>
  <c r="AA67" i="3" s="1"/>
  <c r="Z68" i="3"/>
  <c r="AA68" i="3" s="1"/>
  <c r="Z69" i="3"/>
  <c r="AA69" i="3" s="1"/>
  <c r="Z70" i="3"/>
  <c r="AA70" i="3" s="1"/>
  <c r="Z10" i="3"/>
  <c r="AA10" i="3" s="1"/>
  <c r="W11" i="3" l="1"/>
  <c r="X11" i="3" s="1"/>
  <c r="W12" i="3"/>
  <c r="X12" i="3" s="1"/>
  <c r="W13" i="3"/>
  <c r="X13" i="3" s="1"/>
  <c r="W14" i="3"/>
  <c r="X14" i="3" s="1"/>
  <c r="W23" i="3"/>
  <c r="X23" i="3" s="1"/>
  <c r="W24" i="3"/>
  <c r="X24" i="3" s="1"/>
  <c r="W25" i="3"/>
  <c r="X25" i="3" s="1"/>
  <c r="W26" i="3"/>
  <c r="X26" i="3" s="1"/>
  <c r="W27" i="3"/>
  <c r="X27" i="3" s="1"/>
  <c r="W30" i="3"/>
  <c r="X30" i="3" s="1"/>
  <c r="W31" i="3"/>
  <c r="X31" i="3" s="1"/>
  <c r="W32" i="3"/>
  <c r="X32" i="3" s="1"/>
  <c r="W33" i="3"/>
  <c r="X33" i="3" s="1"/>
  <c r="W35" i="3"/>
  <c r="X35" i="3" s="1"/>
  <c r="W36" i="3"/>
  <c r="X36" i="3" s="1"/>
  <c r="W37" i="3"/>
  <c r="X37" i="3" s="1"/>
  <c r="W38" i="3"/>
  <c r="X38" i="3" s="1"/>
  <c r="W39" i="3"/>
  <c r="X39" i="3" s="1"/>
  <c r="W40" i="3"/>
  <c r="X40" i="3" s="1"/>
  <c r="W41" i="3"/>
  <c r="X41" i="3" s="1"/>
  <c r="W43" i="3"/>
  <c r="X43" i="3" s="1"/>
  <c r="W44" i="3"/>
  <c r="X44" i="3" s="1"/>
  <c r="W45" i="3"/>
  <c r="X45" i="3" s="1"/>
  <c r="W46" i="3"/>
  <c r="X46" i="3" s="1"/>
  <c r="W47" i="3"/>
  <c r="X47" i="3" s="1"/>
  <c r="W48" i="3"/>
  <c r="X48" i="3" s="1"/>
  <c r="W49" i="3"/>
  <c r="X49" i="3" s="1"/>
  <c r="W51" i="3"/>
  <c r="X51" i="3" s="1"/>
  <c r="W52" i="3"/>
  <c r="X52" i="3" s="1"/>
  <c r="W53" i="3"/>
  <c r="X53" i="3" s="1"/>
  <c r="W54" i="3"/>
  <c r="X54" i="3" s="1"/>
  <c r="W55" i="3"/>
  <c r="X55" i="3" s="1"/>
  <c r="W56" i="3"/>
  <c r="X56" i="3" s="1"/>
  <c r="W57" i="3"/>
  <c r="X57" i="3" s="1"/>
  <c r="W58" i="3"/>
  <c r="X58" i="3" s="1"/>
  <c r="W60" i="3"/>
  <c r="X60" i="3" s="1"/>
  <c r="W61" i="3"/>
  <c r="X61" i="3" s="1"/>
  <c r="W62" i="3"/>
  <c r="X62" i="3" s="1"/>
  <c r="W63" i="3"/>
  <c r="X63" i="3" s="1"/>
  <c r="W65" i="3"/>
  <c r="X65" i="3" s="1"/>
  <c r="W67" i="3"/>
  <c r="X67" i="3" s="1"/>
  <c r="W68" i="3"/>
  <c r="X68" i="3" s="1"/>
  <c r="W69" i="3"/>
  <c r="X69" i="3" s="1"/>
  <c r="W70" i="3"/>
  <c r="X70" i="3" s="1"/>
  <c r="W88" i="3"/>
  <c r="X88" i="3" s="1"/>
  <c r="W89" i="3"/>
  <c r="X89" i="3" s="1"/>
  <c r="W92" i="3"/>
  <c r="X92" i="3" s="1"/>
  <c r="W93" i="3"/>
  <c r="X93" i="3" s="1"/>
  <c r="W96" i="3"/>
  <c r="X96" i="3" s="1"/>
  <c r="W97" i="3"/>
  <c r="X97" i="3" s="1"/>
  <c r="W98" i="3"/>
  <c r="X98" i="3" s="1"/>
  <c r="W99" i="3"/>
  <c r="X99" i="3" s="1"/>
  <c r="W100" i="3"/>
  <c r="X100" i="3" s="1"/>
  <c r="W101" i="3"/>
  <c r="X101" i="3" s="1"/>
  <c r="W102" i="3"/>
  <c r="X102" i="3" s="1"/>
  <c r="W104" i="3"/>
  <c r="X104" i="3" s="1"/>
  <c r="W105" i="3"/>
  <c r="X105" i="3" s="1"/>
  <c r="W107" i="3"/>
  <c r="X107" i="3" s="1"/>
  <c r="W108" i="3"/>
  <c r="X108" i="3" s="1"/>
  <c r="W109" i="3"/>
  <c r="X109" i="3" s="1"/>
  <c r="W110" i="3"/>
  <c r="X110" i="3" s="1"/>
  <c r="W111" i="3"/>
  <c r="X111" i="3" s="1"/>
  <c r="W112" i="3"/>
  <c r="X112" i="3" s="1"/>
  <c r="W114" i="3"/>
  <c r="X114" i="3" s="1"/>
  <c r="W115" i="3"/>
  <c r="X115" i="3" s="1"/>
  <c r="W116" i="3"/>
  <c r="X116" i="3" s="1"/>
  <c r="W117" i="3"/>
  <c r="X117" i="3" s="1"/>
  <c r="W118" i="3"/>
  <c r="X118" i="3" s="1"/>
  <c r="W119" i="3"/>
  <c r="X119" i="3" s="1"/>
  <c r="W120" i="3"/>
  <c r="X120" i="3" s="1"/>
  <c r="W121" i="3"/>
  <c r="X121" i="3" s="1"/>
  <c r="W123" i="3"/>
  <c r="X123" i="3" s="1"/>
  <c r="W126" i="3"/>
  <c r="X126" i="3" s="1"/>
  <c r="W128" i="3"/>
  <c r="X128" i="3" s="1"/>
  <c r="W129" i="3"/>
  <c r="X129" i="3" s="1"/>
  <c r="W130" i="3"/>
  <c r="X130" i="3" s="1"/>
  <c r="W131" i="3"/>
  <c r="X131" i="3" s="1"/>
  <c r="W135" i="3"/>
  <c r="X135" i="3" s="1"/>
  <c r="W136" i="3"/>
  <c r="X136" i="3" s="1"/>
  <c r="W137" i="3"/>
  <c r="X137" i="3" s="1"/>
  <c r="W138" i="3"/>
  <c r="X138" i="3" s="1"/>
  <c r="W142" i="3"/>
  <c r="X142" i="3" s="1"/>
  <c r="W143" i="3"/>
  <c r="X143" i="3" s="1"/>
  <c r="W144" i="3"/>
  <c r="X144" i="3" s="1"/>
  <c r="W145" i="3"/>
  <c r="X145" i="3" s="1"/>
  <c r="W146" i="3"/>
  <c r="X146" i="3" s="1"/>
  <c r="W147" i="3"/>
  <c r="X147" i="3" s="1"/>
  <c r="W148" i="3"/>
  <c r="X148" i="3" s="1"/>
  <c r="W149" i="3"/>
  <c r="X149" i="3" s="1"/>
  <c r="W150" i="3"/>
  <c r="X150" i="3" s="1"/>
  <c r="W151" i="3"/>
  <c r="X151" i="3" s="1"/>
  <c r="W152" i="3"/>
  <c r="X152" i="3" s="1"/>
  <c r="W153" i="3"/>
  <c r="X153" i="3" s="1"/>
  <c r="W154" i="3"/>
  <c r="X154" i="3" s="1"/>
  <c r="W155" i="3"/>
  <c r="X155" i="3" s="1"/>
  <c r="W156" i="3"/>
  <c r="X156" i="3" s="1"/>
  <c r="W161" i="3"/>
  <c r="X161" i="3" s="1"/>
  <c r="W163" i="3"/>
  <c r="X163" i="3" s="1"/>
  <c r="W164" i="3"/>
  <c r="X164" i="3" s="1"/>
  <c r="W165" i="3"/>
  <c r="X165" i="3" s="1"/>
  <c r="W166" i="3"/>
  <c r="X166" i="3" s="1"/>
  <c r="W167" i="3"/>
  <c r="X167" i="3" s="1"/>
  <c r="W168" i="3"/>
  <c r="X168" i="3" s="1"/>
  <c r="W169" i="3"/>
  <c r="X169" i="3" s="1"/>
  <c r="W171" i="3"/>
  <c r="X171" i="3" s="1"/>
  <c r="W172" i="3"/>
  <c r="X172" i="3" s="1"/>
  <c r="W173" i="3"/>
  <c r="X173" i="3" s="1"/>
  <c r="W174" i="3"/>
  <c r="X174" i="3" s="1"/>
  <c r="W175" i="3"/>
  <c r="X175" i="3" s="1"/>
  <c r="W176" i="3"/>
  <c r="X176" i="3" s="1"/>
  <c r="W177" i="3"/>
  <c r="X177" i="3" s="1"/>
  <c r="W178" i="3"/>
  <c r="X178" i="3" s="1"/>
  <c r="W179" i="3"/>
  <c r="X179" i="3" s="1"/>
  <c r="W180" i="3"/>
  <c r="X180" i="3" s="1"/>
  <c r="W181" i="3"/>
  <c r="X181" i="3" s="1"/>
  <c r="W183" i="3"/>
  <c r="X183" i="3" s="1"/>
  <c r="W184" i="3"/>
  <c r="X184" i="3" s="1"/>
  <c r="W185" i="3"/>
  <c r="X185" i="3" s="1"/>
  <c r="W186" i="3"/>
  <c r="X186" i="3" s="1"/>
  <c r="W187" i="3"/>
  <c r="X187" i="3" s="1"/>
  <c r="W188" i="3"/>
  <c r="X188" i="3" s="1"/>
  <c r="W189" i="3"/>
  <c r="X189" i="3" s="1"/>
  <c r="W17" i="3"/>
  <c r="X17" i="3" s="1"/>
  <c r="W190" i="3"/>
  <c r="X190" i="3" s="1"/>
  <c r="W191" i="3"/>
  <c r="X191" i="3" s="1"/>
  <c r="W192" i="3"/>
  <c r="X192" i="3" s="1"/>
  <c r="W193" i="3"/>
  <c r="X193" i="3" s="1"/>
  <c r="W197" i="3"/>
  <c r="X197" i="3" s="1"/>
  <c r="W198" i="3"/>
  <c r="X198" i="3" s="1"/>
  <c r="W199" i="3"/>
  <c r="X199" i="3" s="1"/>
  <c r="W200" i="3"/>
  <c r="X200" i="3" s="1"/>
  <c r="W201" i="3"/>
  <c r="X201" i="3" s="1"/>
  <c r="W202" i="3"/>
  <c r="X202" i="3" s="1"/>
  <c r="W203" i="3"/>
  <c r="X203" i="3" s="1"/>
  <c r="W204" i="3"/>
  <c r="X204" i="3" s="1"/>
  <c r="W207" i="3"/>
  <c r="X207" i="3" s="1"/>
  <c r="W208" i="3"/>
  <c r="X208" i="3" s="1"/>
  <c r="W209" i="3"/>
  <c r="X209" i="3" s="1"/>
  <c r="W210" i="3"/>
  <c r="X210" i="3" s="1"/>
  <c r="W211" i="3"/>
  <c r="X211" i="3" s="1"/>
  <c r="W212" i="3"/>
  <c r="X212" i="3" s="1"/>
  <c r="W213" i="3"/>
  <c r="X213" i="3" s="1"/>
  <c r="W214" i="3"/>
  <c r="X214" i="3" s="1"/>
  <c r="W215" i="3"/>
  <c r="X215" i="3" s="1"/>
  <c r="W216" i="3"/>
  <c r="X216" i="3" s="1"/>
  <c r="W217" i="3"/>
  <c r="X217" i="3" s="1"/>
  <c r="W219" i="3"/>
  <c r="X219" i="3" s="1"/>
  <c r="W220" i="3"/>
  <c r="X220" i="3" s="1"/>
  <c r="W224" i="3"/>
  <c r="X224" i="3" s="1"/>
  <c r="W225" i="3"/>
  <c r="X225" i="3" s="1"/>
  <c r="W226" i="3"/>
  <c r="X226" i="3" s="1"/>
  <c r="W227" i="3"/>
  <c r="X227" i="3" s="1"/>
  <c r="W228" i="3"/>
  <c r="X228" i="3" s="1"/>
  <c r="W229" i="3"/>
  <c r="X229" i="3" s="1"/>
  <c r="W230" i="3"/>
  <c r="X230" i="3" s="1"/>
  <c r="W232" i="3"/>
  <c r="X232" i="3" s="1"/>
  <c r="W233" i="3"/>
  <c r="X233" i="3" s="1"/>
  <c r="W234" i="3"/>
  <c r="X234" i="3" s="1"/>
  <c r="W235" i="3"/>
  <c r="X235" i="3" s="1"/>
  <c r="W236" i="3"/>
  <c r="X236" i="3" s="1"/>
  <c r="W238" i="3"/>
  <c r="X238" i="3" s="1"/>
  <c r="W239" i="3"/>
  <c r="X239" i="3" s="1"/>
  <c r="W241" i="3"/>
  <c r="X241" i="3" s="1"/>
  <c r="W242" i="3"/>
  <c r="X242" i="3" s="1"/>
  <c r="W243" i="3"/>
  <c r="X243" i="3" s="1"/>
  <c r="W244" i="3"/>
  <c r="X244" i="3" s="1"/>
  <c r="W245" i="3"/>
  <c r="X245" i="3" s="1"/>
  <c r="W247" i="3"/>
  <c r="X247" i="3" s="1"/>
  <c r="W248" i="3"/>
  <c r="X248" i="3" s="1"/>
  <c r="W249" i="3"/>
  <c r="X249" i="3" s="1"/>
  <c r="W251" i="3"/>
  <c r="X251" i="3" s="1"/>
  <c r="W252" i="3"/>
  <c r="X252" i="3" s="1"/>
  <c r="W254" i="3"/>
  <c r="X254" i="3" s="1"/>
  <c r="W255" i="3"/>
  <c r="X255" i="3" s="1"/>
  <c r="W256" i="3"/>
  <c r="X256" i="3" s="1"/>
  <c r="W257" i="3"/>
  <c r="X257" i="3" s="1"/>
  <c r="W259" i="3"/>
  <c r="X259" i="3" s="1"/>
  <c r="W260" i="3"/>
  <c r="X260" i="3" s="1"/>
  <c r="W261" i="3"/>
  <c r="X261" i="3" s="1"/>
  <c r="W263" i="3"/>
  <c r="X263" i="3" s="1"/>
  <c r="W264" i="3"/>
  <c r="X264" i="3" s="1"/>
  <c r="W266" i="3"/>
  <c r="X266" i="3" s="1"/>
  <c r="W267" i="3"/>
  <c r="X267" i="3" s="1"/>
  <c r="W268" i="3"/>
  <c r="X268" i="3" s="1"/>
  <c r="W270" i="3"/>
  <c r="X270" i="3" s="1"/>
  <c r="W271" i="3"/>
  <c r="X271" i="3" s="1"/>
  <c r="W272" i="3"/>
  <c r="X272" i="3" s="1"/>
  <c r="W273" i="3"/>
  <c r="X273" i="3" s="1"/>
  <c r="W277" i="3"/>
  <c r="X277" i="3" s="1"/>
  <c r="W278" i="3"/>
  <c r="X278" i="3" s="1"/>
  <c r="W279" i="3"/>
  <c r="X279" i="3" s="1"/>
  <c r="W280" i="3"/>
  <c r="X280" i="3" s="1"/>
  <c r="W281" i="3"/>
  <c r="X281" i="3" s="1"/>
  <c r="W282" i="3"/>
  <c r="X282" i="3" s="1"/>
  <c r="W283" i="3"/>
  <c r="X283" i="3" s="1"/>
  <c r="W284" i="3"/>
  <c r="X284" i="3" s="1"/>
  <c r="W285" i="3"/>
  <c r="X285" i="3" s="1"/>
  <c r="W287" i="3"/>
  <c r="X287" i="3" s="1"/>
  <c r="W288" i="3"/>
  <c r="X288" i="3" s="1"/>
  <c r="W289" i="3"/>
  <c r="X289" i="3" s="1"/>
  <c r="W290" i="3"/>
  <c r="X290" i="3" s="1"/>
  <c r="W291" i="3"/>
  <c r="X291" i="3" s="1"/>
  <c r="W292" i="3"/>
  <c r="X292" i="3" s="1"/>
  <c r="W293" i="3"/>
  <c r="X293" i="3" s="1"/>
  <c r="W296" i="3"/>
  <c r="X296" i="3" s="1"/>
  <c r="W298" i="3"/>
  <c r="X298" i="3" s="1"/>
  <c r="W299" i="3"/>
  <c r="X299" i="3" s="1"/>
  <c r="W300" i="3"/>
  <c r="X300" i="3" s="1"/>
  <c r="W302" i="3"/>
  <c r="X302" i="3" s="1"/>
  <c r="W303" i="3"/>
  <c r="X303" i="3" s="1"/>
  <c r="W304" i="3"/>
  <c r="X304" i="3" s="1"/>
  <c r="W305" i="3"/>
  <c r="X305" i="3" s="1"/>
  <c r="W306" i="3"/>
  <c r="X306" i="3" s="1"/>
  <c r="W307" i="3"/>
  <c r="X307" i="3" s="1"/>
  <c r="W308" i="3"/>
  <c r="X308" i="3" s="1"/>
  <c r="W309" i="3"/>
  <c r="X309" i="3" s="1"/>
  <c r="W310" i="3"/>
  <c r="X310" i="3" s="1"/>
  <c r="W313" i="3"/>
  <c r="X313" i="3" s="1"/>
  <c r="W315" i="3"/>
  <c r="X315" i="3" s="1"/>
  <c r="W316" i="3"/>
  <c r="X316" i="3" s="1"/>
  <c r="W317" i="3"/>
  <c r="X317" i="3" s="1"/>
  <c r="W318" i="3"/>
  <c r="X318" i="3" s="1"/>
  <c r="W319" i="3"/>
  <c r="X319" i="3" s="1"/>
  <c r="W320" i="3"/>
  <c r="X320" i="3" s="1"/>
  <c r="W321" i="3"/>
  <c r="X321" i="3" s="1"/>
  <c r="W322" i="3"/>
  <c r="X322" i="3" s="1"/>
  <c r="W326" i="3"/>
  <c r="X326" i="3" s="1"/>
  <c r="W327" i="3"/>
  <c r="X327" i="3" s="1"/>
  <c r="W328" i="3"/>
  <c r="X328" i="3" s="1"/>
  <c r="W329" i="3"/>
  <c r="X329" i="3" s="1"/>
  <c r="W330" i="3"/>
  <c r="X330" i="3" s="1"/>
  <c r="W331" i="3"/>
  <c r="X331" i="3" s="1"/>
  <c r="W332" i="3"/>
  <c r="X332" i="3" s="1"/>
  <c r="W337" i="3"/>
  <c r="X337" i="3" s="1"/>
  <c r="W338" i="3"/>
  <c r="X338" i="3" s="1"/>
  <c r="W339" i="3"/>
  <c r="X339" i="3" s="1"/>
  <c r="W340" i="3"/>
  <c r="X340" i="3" s="1"/>
  <c r="W341" i="3"/>
  <c r="X341" i="3" s="1"/>
  <c r="W348" i="3"/>
  <c r="X348" i="3" s="1"/>
  <c r="W349" i="3"/>
  <c r="X349" i="3" s="1"/>
  <c r="W351" i="3"/>
  <c r="X351" i="3" s="1"/>
  <c r="W352" i="3"/>
  <c r="X352" i="3" s="1"/>
  <c r="W354" i="3"/>
  <c r="X354" i="3" s="1"/>
  <c r="W356" i="3"/>
  <c r="X356" i="3" s="1"/>
  <c r="W357" i="3"/>
  <c r="X357" i="3" s="1"/>
  <c r="W358" i="3"/>
  <c r="X358" i="3" s="1"/>
  <c r="W360" i="3"/>
  <c r="X360" i="3" s="1"/>
  <c r="W361" i="3"/>
  <c r="X361" i="3" s="1"/>
  <c r="W363" i="3"/>
  <c r="X363" i="3" s="1"/>
  <c r="W367" i="3"/>
  <c r="X367" i="3" s="1"/>
  <c r="W369" i="3"/>
  <c r="X369" i="3" s="1"/>
  <c r="W370" i="3"/>
  <c r="X370" i="3" s="1"/>
  <c r="W371" i="3"/>
  <c r="X371" i="3" s="1"/>
  <c r="W372" i="3"/>
  <c r="X372" i="3" s="1"/>
  <c r="W373" i="3"/>
  <c r="X373" i="3" s="1"/>
  <c r="W379" i="3"/>
  <c r="X379" i="3" s="1"/>
  <c r="W380" i="3"/>
  <c r="X380" i="3" s="1"/>
  <c r="W381" i="3"/>
  <c r="X381" i="3" s="1"/>
  <c r="W382" i="3"/>
  <c r="X382" i="3" s="1"/>
  <c r="W388" i="3"/>
  <c r="X388" i="3" s="1"/>
  <c r="W389" i="3"/>
  <c r="X389" i="3" s="1"/>
  <c r="W393" i="3"/>
  <c r="X393" i="3" s="1"/>
  <c r="W394" i="3"/>
  <c r="X394" i="3" s="1"/>
  <c r="W395" i="3"/>
  <c r="X395" i="3" s="1"/>
  <c r="W396" i="3"/>
  <c r="X396" i="3" s="1"/>
  <c r="W397" i="3"/>
  <c r="X397" i="3" s="1"/>
  <c r="W400" i="3"/>
  <c r="X400" i="3" s="1"/>
  <c r="W402" i="3"/>
  <c r="X402" i="3" s="1"/>
  <c r="W405" i="3"/>
  <c r="X405" i="3" s="1"/>
  <c r="W406" i="3"/>
  <c r="X406" i="3" s="1"/>
  <c r="W407" i="3"/>
  <c r="X407" i="3" s="1"/>
  <c r="W408" i="3"/>
  <c r="X408" i="3" s="1"/>
  <c r="W409" i="3"/>
  <c r="X409" i="3" s="1"/>
  <c r="W413" i="3"/>
  <c r="X413" i="3" s="1"/>
  <c r="W415" i="3"/>
  <c r="X415" i="3" s="1"/>
  <c r="W416" i="3"/>
  <c r="X416" i="3" s="1"/>
  <c r="W417" i="3"/>
  <c r="X417" i="3" s="1"/>
  <c r="W419" i="3"/>
  <c r="X419" i="3" s="1"/>
  <c r="W422" i="3"/>
  <c r="X422" i="3" s="1"/>
  <c r="W423" i="3"/>
  <c r="X423" i="3" s="1"/>
  <c r="W425" i="3"/>
  <c r="X425" i="3" s="1"/>
  <c r="W10" i="3"/>
  <c r="X10" i="3" s="1"/>
  <c r="T303" i="3" l="1"/>
  <c r="U303" i="3" s="1"/>
  <c r="T11" i="3"/>
  <c r="U11" i="3" s="1"/>
  <c r="T13" i="3"/>
  <c r="U13" i="3" s="1"/>
  <c r="T14" i="3"/>
  <c r="U14" i="3" s="1"/>
  <c r="T24" i="3"/>
  <c r="U24" i="3" s="1"/>
  <c r="T25" i="3"/>
  <c r="U25" i="3" s="1"/>
  <c r="T26" i="3"/>
  <c r="U26" i="3" s="1"/>
  <c r="T27" i="3"/>
  <c r="U27" i="3" s="1"/>
  <c r="T30" i="3"/>
  <c r="U30" i="3" s="1"/>
  <c r="T31" i="3"/>
  <c r="U31" i="3" s="1"/>
  <c r="T32" i="3"/>
  <c r="U32" i="3" s="1"/>
  <c r="T33" i="3"/>
  <c r="U33" i="3" s="1"/>
  <c r="T35" i="3"/>
  <c r="U35" i="3" s="1"/>
  <c r="T36" i="3"/>
  <c r="U36" i="3" s="1"/>
  <c r="T37" i="3"/>
  <c r="U37" i="3" s="1"/>
  <c r="T38" i="3"/>
  <c r="U38" i="3" s="1"/>
  <c r="T39" i="3"/>
  <c r="U39" i="3" s="1"/>
  <c r="T40" i="3"/>
  <c r="U40" i="3" s="1"/>
  <c r="T41" i="3"/>
  <c r="U41" i="3" s="1"/>
  <c r="T43" i="3"/>
  <c r="U43" i="3" s="1"/>
  <c r="T44" i="3"/>
  <c r="U44" i="3" s="1"/>
  <c r="T45" i="3"/>
  <c r="U45" i="3" s="1"/>
  <c r="T46" i="3"/>
  <c r="U46" i="3" s="1"/>
  <c r="T47" i="3"/>
  <c r="U47" i="3" s="1"/>
  <c r="T48" i="3"/>
  <c r="U48" i="3" s="1"/>
  <c r="T49" i="3"/>
  <c r="U49" i="3" s="1"/>
  <c r="T51" i="3"/>
  <c r="U51" i="3" s="1"/>
  <c r="T52" i="3"/>
  <c r="U52" i="3" s="1"/>
  <c r="T53" i="3"/>
  <c r="U53" i="3" s="1"/>
  <c r="T54" i="3"/>
  <c r="U54" i="3" s="1"/>
  <c r="T55" i="3"/>
  <c r="U55" i="3" s="1"/>
  <c r="T56" i="3"/>
  <c r="U56" i="3" s="1"/>
  <c r="T57" i="3"/>
  <c r="U57" i="3" s="1"/>
  <c r="T60" i="3"/>
  <c r="U60" i="3" s="1"/>
  <c r="T61" i="3"/>
  <c r="U61" i="3" s="1"/>
  <c r="T62" i="3"/>
  <c r="U62" i="3" s="1"/>
  <c r="T63" i="3"/>
  <c r="U63" i="3" s="1"/>
  <c r="T65" i="3"/>
  <c r="U65" i="3" s="1"/>
  <c r="T67" i="3"/>
  <c r="U67" i="3" s="1"/>
  <c r="T68" i="3"/>
  <c r="U68" i="3" s="1"/>
  <c r="T69" i="3"/>
  <c r="U69" i="3" s="1"/>
  <c r="T70" i="3"/>
  <c r="U70" i="3" s="1"/>
  <c r="T89" i="3"/>
  <c r="U89" i="3" s="1"/>
  <c r="T92" i="3"/>
  <c r="U92" i="3" s="1"/>
  <c r="T93" i="3"/>
  <c r="U93" i="3" s="1"/>
  <c r="T97" i="3"/>
  <c r="U97" i="3" s="1"/>
  <c r="T98" i="3"/>
  <c r="U98" i="3" s="1"/>
  <c r="T100" i="3"/>
  <c r="U100" i="3" s="1"/>
  <c r="T101" i="3"/>
  <c r="U101" i="3" s="1"/>
  <c r="T102" i="3"/>
  <c r="U102" i="3" s="1"/>
  <c r="T104" i="3"/>
  <c r="U104" i="3" s="1"/>
  <c r="T105" i="3"/>
  <c r="U105" i="3" s="1"/>
  <c r="T107" i="3"/>
  <c r="U107" i="3" s="1"/>
  <c r="T108" i="3"/>
  <c r="U108" i="3" s="1"/>
  <c r="T109" i="3"/>
  <c r="U109" i="3" s="1"/>
  <c r="T110" i="3"/>
  <c r="U110" i="3" s="1"/>
  <c r="T112" i="3"/>
  <c r="U112" i="3" s="1"/>
  <c r="T114" i="3"/>
  <c r="U114" i="3" s="1"/>
  <c r="T115" i="3"/>
  <c r="U115" i="3" s="1"/>
  <c r="T116" i="3"/>
  <c r="U116" i="3" s="1"/>
  <c r="T117" i="3"/>
  <c r="U117" i="3" s="1"/>
  <c r="T118" i="3"/>
  <c r="U118" i="3" s="1"/>
  <c r="T119" i="3"/>
  <c r="U119" i="3" s="1"/>
  <c r="T120" i="3"/>
  <c r="U120" i="3" s="1"/>
  <c r="T121" i="3"/>
  <c r="U121" i="3" s="1"/>
  <c r="T123" i="3"/>
  <c r="U123" i="3" s="1"/>
  <c r="T126" i="3"/>
  <c r="U126" i="3" s="1"/>
  <c r="T129" i="3"/>
  <c r="U129" i="3" s="1"/>
  <c r="T130" i="3"/>
  <c r="U130" i="3" s="1"/>
  <c r="T131" i="3"/>
  <c r="U131" i="3" s="1"/>
  <c r="T135" i="3"/>
  <c r="U135" i="3" s="1"/>
  <c r="T136" i="3"/>
  <c r="U136" i="3" s="1"/>
  <c r="T137" i="3"/>
  <c r="U137" i="3" s="1"/>
  <c r="T138" i="3"/>
  <c r="U138" i="3" s="1"/>
  <c r="T142" i="3"/>
  <c r="U142" i="3" s="1"/>
  <c r="T143" i="3"/>
  <c r="U143" i="3" s="1"/>
  <c r="T144" i="3"/>
  <c r="U144" i="3" s="1"/>
  <c r="T145" i="3"/>
  <c r="U145" i="3" s="1"/>
  <c r="T146" i="3"/>
  <c r="U146" i="3" s="1"/>
  <c r="T147" i="3"/>
  <c r="U147" i="3" s="1"/>
  <c r="T148" i="3"/>
  <c r="U148" i="3" s="1"/>
  <c r="T149" i="3"/>
  <c r="U149" i="3" s="1"/>
  <c r="T150" i="3"/>
  <c r="U150" i="3" s="1"/>
  <c r="T151" i="3"/>
  <c r="U151" i="3" s="1"/>
  <c r="T152" i="3"/>
  <c r="U152" i="3" s="1"/>
  <c r="T153" i="3"/>
  <c r="U153" i="3" s="1"/>
  <c r="T154" i="3"/>
  <c r="U154" i="3" s="1"/>
  <c r="T155" i="3"/>
  <c r="U155" i="3" s="1"/>
  <c r="T156" i="3"/>
  <c r="U156" i="3" s="1"/>
  <c r="T161" i="3"/>
  <c r="U161" i="3" s="1"/>
  <c r="T163" i="3"/>
  <c r="U163" i="3" s="1"/>
  <c r="T164" i="3"/>
  <c r="U164" i="3" s="1"/>
  <c r="T165" i="3"/>
  <c r="U165" i="3" s="1"/>
  <c r="T166" i="3"/>
  <c r="U166" i="3" s="1"/>
  <c r="T167" i="3"/>
  <c r="U167" i="3" s="1"/>
  <c r="T168" i="3"/>
  <c r="U168" i="3" s="1"/>
  <c r="T169" i="3"/>
  <c r="U169" i="3" s="1"/>
  <c r="T171" i="3"/>
  <c r="U171" i="3" s="1"/>
  <c r="T172" i="3"/>
  <c r="U172" i="3" s="1"/>
  <c r="T173" i="3"/>
  <c r="U173" i="3" s="1"/>
  <c r="T174" i="3"/>
  <c r="U174" i="3" s="1"/>
  <c r="T175" i="3"/>
  <c r="U175" i="3" s="1"/>
  <c r="T176" i="3"/>
  <c r="U176" i="3" s="1"/>
  <c r="T177" i="3"/>
  <c r="U177" i="3" s="1"/>
  <c r="T178" i="3"/>
  <c r="U178" i="3" s="1"/>
  <c r="T179" i="3"/>
  <c r="U179" i="3" s="1"/>
  <c r="T180" i="3"/>
  <c r="U180" i="3" s="1"/>
  <c r="T181" i="3"/>
  <c r="U181" i="3" s="1"/>
  <c r="T183" i="3"/>
  <c r="U183" i="3" s="1"/>
  <c r="T184" i="3"/>
  <c r="U184" i="3" s="1"/>
  <c r="T185" i="3"/>
  <c r="U185" i="3" s="1"/>
  <c r="T186" i="3"/>
  <c r="U186" i="3" s="1"/>
  <c r="T187" i="3"/>
  <c r="U187" i="3" s="1"/>
  <c r="T188" i="3"/>
  <c r="U188" i="3" s="1"/>
  <c r="T189" i="3"/>
  <c r="U189" i="3" s="1"/>
  <c r="T17" i="3"/>
  <c r="U17" i="3" s="1"/>
  <c r="T190" i="3"/>
  <c r="U190" i="3" s="1"/>
  <c r="T191" i="3"/>
  <c r="U191" i="3" s="1"/>
  <c r="T192" i="3"/>
  <c r="U192" i="3" s="1"/>
  <c r="T193" i="3"/>
  <c r="U193" i="3" s="1"/>
  <c r="T197" i="3"/>
  <c r="U197" i="3" s="1"/>
  <c r="T198" i="3"/>
  <c r="U198" i="3" s="1"/>
  <c r="T199" i="3"/>
  <c r="U199" i="3" s="1"/>
  <c r="T200" i="3"/>
  <c r="U200" i="3" s="1"/>
  <c r="T201" i="3"/>
  <c r="U201" i="3" s="1"/>
  <c r="T202" i="3"/>
  <c r="U202" i="3" s="1"/>
  <c r="T203" i="3"/>
  <c r="U203" i="3" s="1"/>
  <c r="T204" i="3"/>
  <c r="U204" i="3" s="1"/>
  <c r="T207" i="3"/>
  <c r="U207" i="3" s="1"/>
  <c r="T208" i="3"/>
  <c r="U208" i="3" s="1"/>
  <c r="T209" i="3"/>
  <c r="U209" i="3" s="1"/>
  <c r="T210" i="3"/>
  <c r="U210" i="3" s="1"/>
  <c r="T211" i="3"/>
  <c r="U211" i="3" s="1"/>
  <c r="T212" i="3"/>
  <c r="U212" i="3" s="1"/>
  <c r="T213" i="3"/>
  <c r="U213" i="3" s="1"/>
  <c r="T214" i="3"/>
  <c r="U214" i="3" s="1"/>
  <c r="T215" i="3"/>
  <c r="U215" i="3" s="1"/>
  <c r="T216" i="3"/>
  <c r="U216" i="3" s="1"/>
  <c r="T217" i="3"/>
  <c r="U217" i="3" s="1"/>
  <c r="T219" i="3"/>
  <c r="U219" i="3" s="1"/>
  <c r="T220" i="3"/>
  <c r="U220" i="3" s="1"/>
  <c r="T225" i="3"/>
  <c r="U225" i="3" s="1"/>
  <c r="T227" i="3"/>
  <c r="U227" i="3" s="1"/>
  <c r="T228" i="3"/>
  <c r="U228" i="3" s="1"/>
  <c r="T229" i="3"/>
  <c r="U229" i="3" s="1"/>
  <c r="T230" i="3"/>
  <c r="U230" i="3" s="1"/>
  <c r="T233" i="3"/>
  <c r="U233" i="3" s="1"/>
  <c r="T234" i="3"/>
  <c r="U234" i="3" s="1"/>
  <c r="T235" i="3"/>
  <c r="U235" i="3" s="1"/>
  <c r="T236" i="3"/>
  <c r="U236" i="3" s="1"/>
  <c r="T238" i="3"/>
  <c r="U238" i="3" s="1"/>
  <c r="T239" i="3"/>
  <c r="U239" i="3" s="1"/>
  <c r="T241" i="3"/>
  <c r="U241" i="3" s="1"/>
  <c r="T242" i="3"/>
  <c r="U242" i="3" s="1"/>
  <c r="T243" i="3"/>
  <c r="U243" i="3" s="1"/>
  <c r="T245" i="3"/>
  <c r="U245" i="3" s="1"/>
  <c r="T247" i="3"/>
  <c r="U247" i="3" s="1"/>
  <c r="T248" i="3"/>
  <c r="U248" i="3" s="1"/>
  <c r="T249" i="3"/>
  <c r="U249" i="3" s="1"/>
  <c r="T251" i="3"/>
  <c r="U251" i="3" s="1"/>
  <c r="T252" i="3"/>
  <c r="U252" i="3" s="1"/>
  <c r="T255" i="3"/>
  <c r="U255" i="3" s="1"/>
  <c r="T256" i="3"/>
  <c r="U256" i="3" s="1"/>
  <c r="T257" i="3"/>
  <c r="U257" i="3" s="1"/>
  <c r="T260" i="3"/>
  <c r="U260" i="3" s="1"/>
  <c r="T261" i="3"/>
  <c r="U261" i="3" s="1"/>
  <c r="T263" i="3"/>
  <c r="U263" i="3" s="1"/>
  <c r="T264" i="3"/>
  <c r="U264" i="3" s="1"/>
  <c r="T267" i="3"/>
  <c r="U267" i="3" s="1"/>
  <c r="T268" i="3"/>
  <c r="U268" i="3" s="1"/>
  <c r="T271" i="3"/>
  <c r="U271" i="3" s="1"/>
  <c r="T272" i="3"/>
  <c r="U272" i="3" s="1"/>
  <c r="T273" i="3"/>
  <c r="U273" i="3" s="1"/>
  <c r="T277" i="3"/>
  <c r="U277" i="3" s="1"/>
  <c r="T278" i="3"/>
  <c r="U278" i="3" s="1"/>
  <c r="T279" i="3"/>
  <c r="U279" i="3" s="1"/>
  <c r="T280" i="3"/>
  <c r="U280" i="3" s="1"/>
  <c r="T281" i="3"/>
  <c r="U281" i="3" s="1"/>
  <c r="T282" i="3"/>
  <c r="U282" i="3" s="1"/>
  <c r="T283" i="3"/>
  <c r="U283" i="3" s="1"/>
  <c r="T284" i="3"/>
  <c r="U284" i="3" s="1"/>
  <c r="T285" i="3"/>
  <c r="U285" i="3" s="1"/>
  <c r="T287" i="3"/>
  <c r="U287" i="3" s="1"/>
  <c r="T288" i="3"/>
  <c r="U288" i="3" s="1"/>
  <c r="T289" i="3"/>
  <c r="U289" i="3" s="1"/>
  <c r="T290" i="3"/>
  <c r="U290" i="3" s="1"/>
  <c r="T291" i="3"/>
  <c r="U291" i="3" s="1"/>
  <c r="T292" i="3"/>
  <c r="U292" i="3" s="1"/>
  <c r="T293" i="3"/>
  <c r="U293" i="3" s="1"/>
  <c r="T296" i="3"/>
  <c r="U296" i="3" s="1"/>
  <c r="T299" i="3"/>
  <c r="U299" i="3" s="1"/>
  <c r="T300" i="3"/>
  <c r="U300" i="3" s="1"/>
  <c r="T304" i="3"/>
  <c r="U304" i="3" s="1"/>
  <c r="T305" i="3"/>
  <c r="U305" i="3" s="1"/>
  <c r="T306" i="3"/>
  <c r="U306" i="3" s="1"/>
  <c r="T307" i="3"/>
  <c r="U307" i="3" s="1"/>
  <c r="T308" i="3"/>
  <c r="U308" i="3" s="1"/>
  <c r="T309" i="3"/>
  <c r="U309" i="3" s="1"/>
  <c r="T310" i="3"/>
  <c r="U310" i="3" s="1"/>
  <c r="T313" i="3"/>
  <c r="U313" i="3" s="1"/>
  <c r="T315" i="3"/>
  <c r="U315" i="3" s="1"/>
  <c r="T316" i="3"/>
  <c r="U316" i="3" s="1"/>
  <c r="T317" i="3"/>
  <c r="U317" i="3" s="1"/>
  <c r="T318" i="3"/>
  <c r="U318" i="3" s="1"/>
  <c r="T319" i="3"/>
  <c r="U319" i="3" s="1"/>
  <c r="T320" i="3"/>
  <c r="U320" i="3" s="1"/>
  <c r="T321" i="3"/>
  <c r="U321" i="3" s="1"/>
  <c r="T322" i="3"/>
  <c r="U322" i="3" s="1"/>
  <c r="T326" i="3"/>
  <c r="U326" i="3" s="1"/>
  <c r="T327" i="3"/>
  <c r="U327" i="3" s="1"/>
  <c r="T328" i="3"/>
  <c r="U328" i="3" s="1"/>
  <c r="T329" i="3"/>
  <c r="U329" i="3" s="1"/>
  <c r="T330" i="3"/>
  <c r="U330" i="3" s="1"/>
  <c r="T331" i="3"/>
  <c r="U331" i="3" s="1"/>
  <c r="T332" i="3"/>
  <c r="U332" i="3" s="1"/>
  <c r="T337" i="3"/>
  <c r="U337" i="3" s="1"/>
  <c r="T338" i="3"/>
  <c r="U338" i="3" s="1"/>
  <c r="T339" i="3"/>
  <c r="U339" i="3" s="1"/>
  <c r="T340" i="3"/>
  <c r="U340" i="3" s="1"/>
  <c r="T341" i="3"/>
  <c r="U341" i="3" s="1"/>
  <c r="T349" i="3"/>
  <c r="U349" i="3" s="1"/>
  <c r="T352" i="3"/>
  <c r="U352" i="3" s="1"/>
  <c r="T354" i="3"/>
  <c r="U354" i="3" s="1"/>
  <c r="T356" i="3"/>
  <c r="U356" i="3" s="1"/>
  <c r="T357" i="3"/>
  <c r="U357" i="3" s="1"/>
  <c r="T358" i="3"/>
  <c r="U358" i="3" s="1"/>
  <c r="T360" i="3"/>
  <c r="U360" i="3" s="1"/>
  <c r="T361" i="3"/>
  <c r="U361" i="3" s="1"/>
  <c r="T363" i="3"/>
  <c r="U363" i="3" s="1"/>
  <c r="T367" i="3"/>
  <c r="U367" i="3" s="1"/>
  <c r="T369" i="3"/>
  <c r="U369" i="3" s="1"/>
  <c r="T370" i="3"/>
  <c r="U370" i="3" s="1"/>
  <c r="T371" i="3"/>
  <c r="U371" i="3" s="1"/>
  <c r="T372" i="3"/>
  <c r="U372" i="3" s="1"/>
  <c r="T373" i="3"/>
  <c r="U373" i="3" s="1"/>
  <c r="T379" i="3"/>
  <c r="U379" i="3" s="1"/>
  <c r="T380" i="3"/>
  <c r="U380" i="3" s="1"/>
  <c r="T381" i="3"/>
  <c r="U381" i="3" s="1"/>
  <c r="T382" i="3"/>
  <c r="U382" i="3" s="1"/>
  <c r="T389" i="3"/>
  <c r="U389" i="3" s="1"/>
  <c r="T393" i="3"/>
  <c r="U393" i="3" s="1"/>
  <c r="T394" i="3"/>
  <c r="U394" i="3" s="1"/>
  <c r="T395" i="3"/>
  <c r="U395" i="3" s="1"/>
  <c r="T396" i="3"/>
  <c r="U396" i="3" s="1"/>
  <c r="T397" i="3"/>
  <c r="U397" i="3" s="1"/>
  <c r="T400" i="3"/>
  <c r="U400" i="3" s="1"/>
  <c r="T402" i="3"/>
  <c r="U402" i="3" s="1"/>
  <c r="T405" i="3"/>
  <c r="U405" i="3" s="1"/>
  <c r="T406" i="3"/>
  <c r="U406" i="3" s="1"/>
  <c r="T407" i="3"/>
  <c r="U407" i="3" s="1"/>
  <c r="T408" i="3"/>
  <c r="U408" i="3" s="1"/>
  <c r="T409" i="3"/>
  <c r="U409" i="3" s="1"/>
  <c r="T413" i="3"/>
  <c r="U413" i="3" s="1"/>
  <c r="T415" i="3"/>
  <c r="U415" i="3" s="1"/>
  <c r="T416" i="3"/>
  <c r="U416" i="3" s="1"/>
  <c r="T417" i="3"/>
  <c r="U417" i="3" s="1"/>
  <c r="T419" i="3"/>
  <c r="U419" i="3" s="1"/>
  <c r="T423" i="3"/>
  <c r="U423" i="3" s="1"/>
  <c r="T425" i="3"/>
  <c r="U425" i="3" s="1"/>
  <c r="T10" i="3"/>
  <c r="U10" i="3" s="1"/>
  <c r="Q11" i="3" l="1"/>
  <c r="R11" i="3" s="1"/>
  <c r="Q12" i="3"/>
  <c r="R12" i="3" s="1"/>
  <c r="Q13" i="3"/>
  <c r="R13" i="3" s="1"/>
  <c r="Q14" i="3"/>
  <c r="R14" i="3" s="1"/>
  <c r="Q23" i="3"/>
  <c r="R23" i="3" s="1"/>
  <c r="Q24" i="3"/>
  <c r="R24" i="3" s="1"/>
  <c r="Q25" i="3"/>
  <c r="R25" i="3" s="1"/>
  <c r="Q26" i="3"/>
  <c r="R26" i="3" s="1"/>
  <c r="Q27" i="3"/>
  <c r="R27" i="3" s="1"/>
  <c r="Q30" i="3"/>
  <c r="R30" i="3" s="1"/>
  <c r="Q31" i="3"/>
  <c r="R31" i="3" s="1"/>
  <c r="Q32" i="3"/>
  <c r="R32" i="3" s="1"/>
  <c r="Q33" i="3"/>
  <c r="R33" i="3" s="1"/>
  <c r="Q35" i="3"/>
  <c r="R35" i="3" s="1"/>
  <c r="Q36" i="3"/>
  <c r="R36" i="3" s="1"/>
  <c r="Q37" i="3"/>
  <c r="R37" i="3" s="1"/>
  <c r="Q38" i="3"/>
  <c r="R38" i="3" s="1"/>
  <c r="Q39" i="3"/>
  <c r="R39" i="3" s="1"/>
  <c r="Q40" i="3"/>
  <c r="R40" i="3" s="1"/>
  <c r="Q41" i="3"/>
  <c r="R41" i="3" s="1"/>
  <c r="Q43" i="3"/>
  <c r="R43" i="3" s="1"/>
  <c r="Q44" i="3"/>
  <c r="R44" i="3" s="1"/>
  <c r="Q45" i="3"/>
  <c r="R45" i="3" s="1"/>
  <c r="Q46" i="3"/>
  <c r="R46" i="3" s="1"/>
  <c r="Q47" i="3"/>
  <c r="R47" i="3" s="1"/>
  <c r="Q48" i="3"/>
  <c r="R48" i="3" s="1"/>
  <c r="Q49" i="3"/>
  <c r="R49" i="3" s="1"/>
  <c r="Q51" i="3"/>
  <c r="R51" i="3" s="1"/>
  <c r="Q52" i="3"/>
  <c r="R52" i="3" s="1"/>
  <c r="Q53" i="3"/>
  <c r="R53" i="3" s="1"/>
  <c r="Q54" i="3"/>
  <c r="R54" i="3" s="1"/>
  <c r="Q55" i="3"/>
  <c r="R55" i="3" s="1"/>
  <c r="Q56" i="3"/>
  <c r="R56" i="3" s="1"/>
  <c r="Q57" i="3"/>
  <c r="R57" i="3" s="1"/>
  <c r="Q60" i="3"/>
  <c r="R60" i="3" s="1"/>
  <c r="Q61" i="3"/>
  <c r="R61" i="3" s="1"/>
  <c r="Q62" i="3"/>
  <c r="R62" i="3" s="1"/>
  <c r="Q63" i="3"/>
  <c r="R63" i="3" s="1"/>
  <c r="Q65" i="3"/>
  <c r="R65" i="3" s="1"/>
  <c r="Q67" i="3"/>
  <c r="R67" i="3" s="1"/>
  <c r="Q68" i="3"/>
  <c r="R68" i="3" s="1"/>
  <c r="Q69" i="3"/>
  <c r="R69" i="3" s="1"/>
  <c r="Q70" i="3"/>
  <c r="R70" i="3" s="1"/>
  <c r="Q88" i="3"/>
  <c r="R88" i="3" s="1"/>
  <c r="Q89" i="3"/>
  <c r="R89" i="3" s="1"/>
  <c r="Q92" i="3"/>
  <c r="R92" i="3" s="1"/>
  <c r="Q93" i="3"/>
  <c r="R93" i="3" s="1"/>
  <c r="Q96" i="3"/>
  <c r="R96" i="3" s="1"/>
  <c r="Q97" i="3"/>
  <c r="R97" i="3" s="1"/>
  <c r="Q98" i="3"/>
  <c r="R98" i="3" s="1"/>
  <c r="Q99" i="3"/>
  <c r="R99" i="3" s="1"/>
  <c r="Q100" i="3"/>
  <c r="R100" i="3" s="1"/>
  <c r="Q101" i="3"/>
  <c r="R101" i="3" s="1"/>
  <c r="Q102" i="3"/>
  <c r="R102" i="3" s="1"/>
  <c r="Q104" i="3"/>
  <c r="R104" i="3" s="1"/>
  <c r="Q105" i="3"/>
  <c r="R105" i="3" s="1"/>
  <c r="Q107" i="3"/>
  <c r="R107" i="3" s="1"/>
  <c r="Q108" i="3"/>
  <c r="R108" i="3" s="1"/>
  <c r="Q109" i="3"/>
  <c r="R109" i="3" s="1"/>
  <c r="Q110" i="3"/>
  <c r="R110" i="3" s="1"/>
  <c r="Q111" i="3"/>
  <c r="R111" i="3" s="1"/>
  <c r="Q112" i="3"/>
  <c r="R112" i="3" s="1"/>
  <c r="Q114" i="3"/>
  <c r="R114" i="3" s="1"/>
  <c r="Q115" i="3"/>
  <c r="R115" i="3" s="1"/>
  <c r="Q116" i="3"/>
  <c r="R116" i="3" s="1"/>
  <c r="Q117" i="3"/>
  <c r="R117" i="3" s="1"/>
  <c r="Q118" i="3"/>
  <c r="R118" i="3" s="1"/>
  <c r="Q119" i="3"/>
  <c r="R119" i="3" s="1"/>
  <c r="Q120" i="3"/>
  <c r="R120" i="3" s="1"/>
  <c r="Q121" i="3"/>
  <c r="R121" i="3" s="1"/>
  <c r="Q123" i="3"/>
  <c r="R123" i="3" s="1"/>
  <c r="Q126" i="3"/>
  <c r="R126" i="3" s="1"/>
  <c r="Q128" i="3"/>
  <c r="R128" i="3" s="1"/>
  <c r="Q129" i="3"/>
  <c r="R129" i="3" s="1"/>
  <c r="Q130" i="3"/>
  <c r="R130" i="3" s="1"/>
  <c r="Q131" i="3"/>
  <c r="R131" i="3" s="1"/>
  <c r="Q135" i="3"/>
  <c r="R135" i="3" s="1"/>
  <c r="Q136" i="3"/>
  <c r="R136" i="3" s="1"/>
  <c r="Q137" i="3"/>
  <c r="R137" i="3" s="1"/>
  <c r="Q138" i="3"/>
  <c r="R138" i="3" s="1"/>
  <c r="Q142" i="3"/>
  <c r="R142" i="3" s="1"/>
  <c r="Q143" i="3"/>
  <c r="R143" i="3" s="1"/>
  <c r="Q144" i="3"/>
  <c r="R144" i="3" s="1"/>
  <c r="Q145" i="3"/>
  <c r="R145" i="3" s="1"/>
  <c r="Q146" i="3"/>
  <c r="R146" i="3" s="1"/>
  <c r="Q147" i="3"/>
  <c r="R147" i="3" s="1"/>
  <c r="Q148" i="3"/>
  <c r="R148" i="3" s="1"/>
  <c r="Q149" i="3"/>
  <c r="R149" i="3" s="1"/>
  <c r="Q150" i="3"/>
  <c r="R150" i="3" s="1"/>
  <c r="Q151" i="3"/>
  <c r="R151" i="3" s="1"/>
  <c r="Q152" i="3"/>
  <c r="R152" i="3" s="1"/>
  <c r="Q153" i="3"/>
  <c r="R153" i="3" s="1"/>
  <c r="Q154" i="3"/>
  <c r="R154" i="3" s="1"/>
  <c r="Q155" i="3"/>
  <c r="R155" i="3" s="1"/>
  <c r="Q156" i="3"/>
  <c r="R156" i="3" s="1"/>
  <c r="Q161" i="3"/>
  <c r="R161" i="3" s="1"/>
  <c r="Q163" i="3"/>
  <c r="R163" i="3" s="1"/>
  <c r="Q164" i="3"/>
  <c r="R164" i="3" s="1"/>
  <c r="Q165" i="3"/>
  <c r="R165" i="3" s="1"/>
  <c r="Q166" i="3"/>
  <c r="R166" i="3" s="1"/>
  <c r="Q167" i="3"/>
  <c r="R167" i="3" s="1"/>
  <c r="Q168" i="3"/>
  <c r="R168" i="3" s="1"/>
  <c r="Q169" i="3"/>
  <c r="R169" i="3" s="1"/>
  <c r="Q171" i="3"/>
  <c r="R171" i="3" s="1"/>
  <c r="Q172" i="3"/>
  <c r="R172" i="3" s="1"/>
  <c r="Q173" i="3"/>
  <c r="R173" i="3" s="1"/>
  <c r="Q174" i="3"/>
  <c r="R174" i="3" s="1"/>
  <c r="Q175" i="3"/>
  <c r="R175" i="3" s="1"/>
  <c r="Q176" i="3"/>
  <c r="R176" i="3" s="1"/>
  <c r="Q177" i="3"/>
  <c r="R177" i="3" s="1"/>
  <c r="Q178" i="3"/>
  <c r="R178" i="3" s="1"/>
  <c r="Q179" i="3"/>
  <c r="R179" i="3" s="1"/>
  <c r="Q180" i="3"/>
  <c r="R180" i="3" s="1"/>
  <c r="Q181" i="3"/>
  <c r="R181" i="3" s="1"/>
  <c r="Q183" i="3"/>
  <c r="R183" i="3" s="1"/>
  <c r="Q184" i="3"/>
  <c r="R184" i="3" s="1"/>
  <c r="Q185" i="3"/>
  <c r="R185" i="3" s="1"/>
  <c r="Q186" i="3"/>
  <c r="R186" i="3" s="1"/>
  <c r="Q187" i="3"/>
  <c r="R187" i="3" s="1"/>
  <c r="Q188" i="3"/>
  <c r="R188" i="3" s="1"/>
  <c r="Q189" i="3"/>
  <c r="R189" i="3" s="1"/>
  <c r="Q17" i="3"/>
  <c r="R17" i="3" s="1"/>
  <c r="Q190" i="3"/>
  <c r="R190" i="3" s="1"/>
  <c r="Q191" i="3"/>
  <c r="R191" i="3" s="1"/>
  <c r="Q192" i="3"/>
  <c r="R192" i="3" s="1"/>
  <c r="Q193" i="3"/>
  <c r="R193" i="3" s="1"/>
  <c r="Q197" i="3"/>
  <c r="R197" i="3" s="1"/>
  <c r="Q198" i="3"/>
  <c r="R198" i="3" s="1"/>
  <c r="Q199" i="3"/>
  <c r="R199" i="3" s="1"/>
  <c r="Q200" i="3"/>
  <c r="R200" i="3" s="1"/>
  <c r="Q201" i="3"/>
  <c r="R201" i="3" s="1"/>
  <c r="Q202" i="3"/>
  <c r="R202" i="3" s="1"/>
  <c r="Q203" i="3"/>
  <c r="R203" i="3" s="1"/>
  <c r="Q204" i="3"/>
  <c r="R204" i="3" s="1"/>
  <c r="Q207" i="3"/>
  <c r="R207" i="3" s="1"/>
  <c r="Q208" i="3"/>
  <c r="R208" i="3" s="1"/>
  <c r="Q209" i="3"/>
  <c r="R209" i="3" s="1"/>
  <c r="Q210" i="3"/>
  <c r="R210" i="3" s="1"/>
  <c r="Q211" i="3"/>
  <c r="R211" i="3" s="1"/>
  <c r="Q212" i="3"/>
  <c r="R212" i="3" s="1"/>
  <c r="Q213" i="3"/>
  <c r="R213" i="3" s="1"/>
  <c r="Q214" i="3"/>
  <c r="R214" i="3" s="1"/>
  <c r="Q215" i="3"/>
  <c r="R215" i="3" s="1"/>
  <c r="Q216" i="3"/>
  <c r="R216" i="3" s="1"/>
  <c r="Q217" i="3"/>
  <c r="R217" i="3" s="1"/>
  <c r="Q219" i="3"/>
  <c r="R219" i="3" s="1"/>
  <c r="Q220" i="3"/>
  <c r="R220" i="3" s="1"/>
  <c r="Q224" i="3"/>
  <c r="R224" i="3" s="1"/>
  <c r="Q225" i="3"/>
  <c r="R225" i="3" s="1"/>
  <c r="Q226" i="3"/>
  <c r="R226" i="3" s="1"/>
  <c r="Q227" i="3"/>
  <c r="R227" i="3" s="1"/>
  <c r="Q228" i="3"/>
  <c r="R228" i="3" s="1"/>
  <c r="Q229" i="3"/>
  <c r="R229" i="3" s="1"/>
  <c r="Q230" i="3"/>
  <c r="R230" i="3" s="1"/>
  <c r="Q232" i="3"/>
  <c r="R232" i="3" s="1"/>
  <c r="Q233" i="3"/>
  <c r="R233" i="3" s="1"/>
  <c r="Q234" i="3"/>
  <c r="R234" i="3" s="1"/>
  <c r="Q235" i="3"/>
  <c r="R235" i="3" s="1"/>
  <c r="Q236" i="3"/>
  <c r="R236" i="3" s="1"/>
  <c r="Q238" i="3"/>
  <c r="R238" i="3" s="1"/>
  <c r="Q239" i="3"/>
  <c r="R239" i="3" s="1"/>
  <c r="Q241" i="3"/>
  <c r="R241" i="3" s="1"/>
  <c r="Q242" i="3"/>
  <c r="R242" i="3" s="1"/>
  <c r="Q243" i="3"/>
  <c r="R243" i="3" s="1"/>
  <c r="Q244" i="3"/>
  <c r="R244" i="3" s="1"/>
  <c r="Q245" i="3"/>
  <c r="R245" i="3" s="1"/>
  <c r="Q247" i="3"/>
  <c r="R247" i="3" s="1"/>
  <c r="Q248" i="3"/>
  <c r="R248" i="3" s="1"/>
  <c r="Q249" i="3"/>
  <c r="R249" i="3" s="1"/>
  <c r="Q251" i="3"/>
  <c r="R251" i="3" s="1"/>
  <c r="Q252" i="3"/>
  <c r="R252" i="3" s="1"/>
  <c r="Q254" i="3"/>
  <c r="R254" i="3" s="1"/>
  <c r="Q255" i="3"/>
  <c r="R255" i="3" s="1"/>
  <c r="Q256" i="3"/>
  <c r="R256" i="3" s="1"/>
  <c r="Q257" i="3"/>
  <c r="R257" i="3" s="1"/>
  <c r="Q259" i="3"/>
  <c r="R259" i="3" s="1"/>
  <c r="Q260" i="3"/>
  <c r="R260" i="3" s="1"/>
  <c r="Q261" i="3"/>
  <c r="R261" i="3" s="1"/>
  <c r="Q263" i="3"/>
  <c r="R263" i="3" s="1"/>
  <c r="Q264" i="3"/>
  <c r="R264" i="3" s="1"/>
  <c r="Q266" i="3"/>
  <c r="R266" i="3" s="1"/>
  <c r="Q267" i="3"/>
  <c r="R267" i="3" s="1"/>
  <c r="Q268" i="3"/>
  <c r="R268" i="3" s="1"/>
  <c r="Q270" i="3"/>
  <c r="R270" i="3" s="1"/>
  <c r="Q271" i="3"/>
  <c r="R271" i="3" s="1"/>
  <c r="Q272" i="3"/>
  <c r="R272" i="3" s="1"/>
  <c r="Q273" i="3"/>
  <c r="R273" i="3" s="1"/>
  <c r="Q277" i="3"/>
  <c r="R277" i="3" s="1"/>
  <c r="Q278" i="3"/>
  <c r="R278" i="3" s="1"/>
  <c r="Q279" i="3"/>
  <c r="R279" i="3" s="1"/>
  <c r="Q280" i="3"/>
  <c r="R280" i="3" s="1"/>
  <c r="Q281" i="3"/>
  <c r="R281" i="3" s="1"/>
  <c r="Q282" i="3"/>
  <c r="R282" i="3" s="1"/>
  <c r="Q283" i="3"/>
  <c r="R283" i="3" s="1"/>
  <c r="Q284" i="3"/>
  <c r="R284" i="3" s="1"/>
  <c r="Q285" i="3"/>
  <c r="R285" i="3" s="1"/>
  <c r="Q287" i="3"/>
  <c r="R287" i="3" s="1"/>
  <c r="Q288" i="3"/>
  <c r="R288" i="3" s="1"/>
  <c r="Q289" i="3"/>
  <c r="R289" i="3" s="1"/>
  <c r="Q290" i="3"/>
  <c r="R290" i="3" s="1"/>
  <c r="Q291" i="3"/>
  <c r="R291" i="3" s="1"/>
  <c r="Q292" i="3"/>
  <c r="R292" i="3" s="1"/>
  <c r="Q293" i="3"/>
  <c r="R293" i="3" s="1"/>
  <c r="Q296" i="3"/>
  <c r="R296" i="3" s="1"/>
  <c r="Q298" i="3"/>
  <c r="R298" i="3" s="1"/>
  <c r="Q299" i="3"/>
  <c r="R299" i="3" s="1"/>
  <c r="Q300" i="3"/>
  <c r="R300" i="3" s="1"/>
  <c r="Q302" i="3"/>
  <c r="R302" i="3" s="1"/>
  <c r="Q303" i="3"/>
  <c r="R303" i="3" s="1"/>
  <c r="Q304" i="3"/>
  <c r="R304" i="3" s="1"/>
  <c r="Q305" i="3"/>
  <c r="R305" i="3" s="1"/>
  <c r="Q306" i="3"/>
  <c r="R306" i="3" s="1"/>
  <c r="Q307" i="3"/>
  <c r="R307" i="3" s="1"/>
  <c r="Q308" i="3"/>
  <c r="R308" i="3" s="1"/>
  <c r="Q309" i="3"/>
  <c r="R309" i="3" s="1"/>
  <c r="Q310" i="3"/>
  <c r="R310" i="3" s="1"/>
  <c r="Q313" i="3"/>
  <c r="R313" i="3" s="1"/>
  <c r="Q315" i="3"/>
  <c r="R315" i="3" s="1"/>
  <c r="Q316" i="3"/>
  <c r="R316" i="3" s="1"/>
  <c r="Q317" i="3"/>
  <c r="R317" i="3" s="1"/>
  <c r="Q318" i="3"/>
  <c r="R318" i="3" s="1"/>
  <c r="Q319" i="3"/>
  <c r="R319" i="3" s="1"/>
  <c r="Q320" i="3"/>
  <c r="R320" i="3" s="1"/>
  <c r="Q321" i="3"/>
  <c r="R321" i="3" s="1"/>
  <c r="Q322" i="3"/>
  <c r="R322" i="3" s="1"/>
  <c r="Q326" i="3"/>
  <c r="R326" i="3" s="1"/>
  <c r="Q327" i="3"/>
  <c r="R327" i="3" s="1"/>
  <c r="Q328" i="3"/>
  <c r="R328" i="3" s="1"/>
  <c r="Q329" i="3"/>
  <c r="R329" i="3" s="1"/>
  <c r="Q330" i="3"/>
  <c r="R330" i="3" s="1"/>
  <c r="Q331" i="3"/>
  <c r="R331" i="3" s="1"/>
  <c r="Q332" i="3"/>
  <c r="R332" i="3" s="1"/>
  <c r="Q337" i="3"/>
  <c r="R337" i="3" s="1"/>
  <c r="Q338" i="3"/>
  <c r="R338" i="3" s="1"/>
  <c r="Q339" i="3"/>
  <c r="R339" i="3" s="1"/>
  <c r="Q340" i="3"/>
  <c r="R340" i="3" s="1"/>
  <c r="Q341" i="3"/>
  <c r="R341" i="3" s="1"/>
  <c r="Q348" i="3"/>
  <c r="R348" i="3" s="1"/>
  <c r="Q349" i="3"/>
  <c r="R349" i="3" s="1"/>
  <c r="Q351" i="3"/>
  <c r="R351" i="3" s="1"/>
  <c r="Q352" i="3"/>
  <c r="R352" i="3" s="1"/>
  <c r="Q354" i="3"/>
  <c r="R354" i="3" s="1"/>
  <c r="Q356" i="3"/>
  <c r="R356" i="3" s="1"/>
  <c r="Q357" i="3"/>
  <c r="R357" i="3" s="1"/>
  <c r="Q358" i="3"/>
  <c r="R358" i="3" s="1"/>
  <c r="Q360" i="3"/>
  <c r="R360" i="3" s="1"/>
  <c r="Q361" i="3"/>
  <c r="R361" i="3" s="1"/>
  <c r="Q363" i="3"/>
  <c r="R363" i="3" s="1"/>
  <c r="Q367" i="3"/>
  <c r="R367" i="3" s="1"/>
  <c r="Q369" i="3"/>
  <c r="R369" i="3" s="1"/>
  <c r="Q370" i="3"/>
  <c r="R370" i="3" s="1"/>
  <c r="Q371" i="3"/>
  <c r="R371" i="3" s="1"/>
  <c r="Q372" i="3"/>
  <c r="R372" i="3" s="1"/>
  <c r="Q373" i="3"/>
  <c r="R373" i="3" s="1"/>
  <c r="Q379" i="3"/>
  <c r="R379" i="3" s="1"/>
  <c r="Q380" i="3"/>
  <c r="R380" i="3" s="1"/>
  <c r="Q381" i="3"/>
  <c r="R381" i="3" s="1"/>
  <c r="Q382" i="3"/>
  <c r="R382" i="3" s="1"/>
  <c r="Q388" i="3"/>
  <c r="R388" i="3" s="1"/>
  <c r="Q389" i="3"/>
  <c r="R389" i="3" s="1"/>
  <c r="Q393" i="3"/>
  <c r="R393" i="3" s="1"/>
  <c r="Q394" i="3"/>
  <c r="R394" i="3" s="1"/>
  <c r="Q395" i="3"/>
  <c r="R395" i="3" s="1"/>
  <c r="Q396" i="3"/>
  <c r="R396" i="3" s="1"/>
  <c r="Q397" i="3"/>
  <c r="R397" i="3" s="1"/>
  <c r="Q400" i="3"/>
  <c r="R400" i="3" s="1"/>
  <c r="Q402" i="3"/>
  <c r="R402" i="3" s="1"/>
  <c r="Q405" i="3"/>
  <c r="R405" i="3" s="1"/>
  <c r="Q406" i="3"/>
  <c r="R406" i="3" s="1"/>
  <c r="Q407" i="3"/>
  <c r="R407" i="3" s="1"/>
  <c r="Q408" i="3"/>
  <c r="R408" i="3" s="1"/>
  <c r="Q409" i="3"/>
  <c r="R409" i="3" s="1"/>
  <c r="Q413" i="3"/>
  <c r="R413" i="3" s="1"/>
  <c r="Q415" i="3"/>
  <c r="R415" i="3" s="1"/>
  <c r="Q416" i="3"/>
  <c r="R416" i="3" s="1"/>
  <c r="Q417" i="3"/>
  <c r="R417" i="3" s="1"/>
  <c r="Q419" i="3"/>
  <c r="R419" i="3" s="1"/>
  <c r="Q422" i="3"/>
  <c r="R422" i="3" s="1"/>
  <c r="Q423" i="3"/>
  <c r="R423" i="3" s="1"/>
  <c r="Q425" i="3"/>
  <c r="R425" i="3" s="1"/>
  <c r="Q10" i="3"/>
  <c r="R10" i="3" s="1"/>
  <c r="O422" i="3" l="1"/>
  <c r="P422" i="3" s="1"/>
  <c r="O423" i="3"/>
  <c r="P423" i="3" s="1"/>
  <c r="O425" i="3"/>
  <c r="P425" i="3" s="1"/>
  <c r="O393" i="3"/>
  <c r="P393" i="3" s="1"/>
  <c r="O394" i="3"/>
  <c r="P394" i="3" s="1"/>
  <c r="O395" i="3"/>
  <c r="P395" i="3" s="1"/>
  <c r="O396" i="3"/>
  <c r="P396" i="3" s="1"/>
  <c r="O397" i="3"/>
  <c r="P397" i="3" s="1"/>
  <c r="O400" i="3"/>
  <c r="P400" i="3" s="1"/>
  <c r="O402" i="3"/>
  <c r="P402" i="3" s="1"/>
  <c r="O405" i="3"/>
  <c r="P405" i="3" s="1"/>
  <c r="O406" i="3"/>
  <c r="P406" i="3" s="1"/>
  <c r="O407" i="3"/>
  <c r="P407" i="3" s="1"/>
  <c r="O408" i="3"/>
  <c r="P408" i="3" s="1"/>
  <c r="O409" i="3"/>
  <c r="P409" i="3" s="1"/>
  <c r="O413" i="3"/>
  <c r="P413" i="3" s="1"/>
  <c r="O415" i="3"/>
  <c r="P415" i="3" s="1"/>
  <c r="O416" i="3"/>
  <c r="P416" i="3" s="1"/>
  <c r="O417" i="3"/>
  <c r="P417" i="3" s="1"/>
  <c r="O419" i="3"/>
  <c r="P419" i="3" s="1"/>
  <c r="O379" i="3"/>
  <c r="P379" i="3" s="1"/>
  <c r="O380" i="3"/>
  <c r="P380" i="3" s="1"/>
  <c r="O381" i="3"/>
  <c r="P381" i="3" s="1"/>
  <c r="O382" i="3"/>
  <c r="P382" i="3" s="1"/>
  <c r="O388" i="3"/>
  <c r="P388" i="3" s="1"/>
  <c r="O389" i="3"/>
  <c r="P389" i="3" s="1"/>
  <c r="O354" i="3"/>
  <c r="P354" i="3" s="1"/>
  <c r="O356" i="3"/>
  <c r="P356" i="3" s="1"/>
  <c r="O357" i="3"/>
  <c r="P357" i="3" s="1"/>
  <c r="O358" i="3"/>
  <c r="P358" i="3" s="1"/>
  <c r="O360" i="3"/>
  <c r="P360" i="3" s="1"/>
  <c r="O361" i="3"/>
  <c r="P361" i="3" s="1"/>
  <c r="O363" i="3"/>
  <c r="P363" i="3" s="1"/>
  <c r="O367" i="3"/>
  <c r="P367" i="3" s="1"/>
  <c r="O369" i="3"/>
  <c r="P369" i="3" s="1"/>
  <c r="O370" i="3"/>
  <c r="P370" i="3" s="1"/>
  <c r="O371" i="3"/>
  <c r="P371" i="3" s="1"/>
  <c r="O372" i="3"/>
  <c r="P372" i="3" s="1"/>
  <c r="O373" i="3"/>
  <c r="P373" i="3" s="1"/>
  <c r="O348" i="3"/>
  <c r="P348" i="3" s="1"/>
  <c r="O349" i="3"/>
  <c r="P349" i="3" s="1"/>
  <c r="O351" i="3"/>
  <c r="P351" i="3" s="1"/>
  <c r="O352" i="3"/>
  <c r="P352" i="3" s="1"/>
  <c r="O304" i="3"/>
  <c r="P304" i="3" s="1"/>
  <c r="O305" i="3"/>
  <c r="P305" i="3" s="1"/>
  <c r="O306" i="3"/>
  <c r="P306" i="3" s="1"/>
  <c r="O307" i="3"/>
  <c r="P307" i="3" s="1"/>
  <c r="O308" i="3"/>
  <c r="P308" i="3" s="1"/>
  <c r="O309" i="3"/>
  <c r="P309" i="3" s="1"/>
  <c r="O310" i="3"/>
  <c r="P310" i="3" s="1"/>
  <c r="O313" i="3"/>
  <c r="P313" i="3" s="1"/>
  <c r="O315" i="3"/>
  <c r="P315" i="3" s="1"/>
  <c r="O316" i="3"/>
  <c r="P316" i="3" s="1"/>
  <c r="O317" i="3"/>
  <c r="P317" i="3" s="1"/>
  <c r="O318" i="3"/>
  <c r="P318" i="3" s="1"/>
  <c r="O319" i="3"/>
  <c r="P319" i="3" s="1"/>
  <c r="O320" i="3"/>
  <c r="P320" i="3" s="1"/>
  <c r="O321" i="3"/>
  <c r="P321" i="3" s="1"/>
  <c r="O322" i="3"/>
  <c r="P322" i="3" s="1"/>
  <c r="O326" i="3"/>
  <c r="P326" i="3" s="1"/>
  <c r="O327" i="3"/>
  <c r="P327" i="3" s="1"/>
  <c r="O328" i="3"/>
  <c r="P328" i="3" s="1"/>
  <c r="O329" i="3"/>
  <c r="P329" i="3" s="1"/>
  <c r="O330" i="3"/>
  <c r="P330" i="3" s="1"/>
  <c r="O331" i="3"/>
  <c r="P331" i="3" s="1"/>
  <c r="O332" i="3"/>
  <c r="P332" i="3" s="1"/>
  <c r="O337" i="3"/>
  <c r="P337" i="3" s="1"/>
  <c r="O338" i="3"/>
  <c r="P338" i="3" s="1"/>
  <c r="O339" i="3"/>
  <c r="P339" i="3" s="1"/>
  <c r="O340" i="3"/>
  <c r="P340" i="3" s="1"/>
  <c r="O341" i="3"/>
  <c r="P341" i="3" s="1"/>
  <c r="O296" i="3"/>
  <c r="P296" i="3" s="1"/>
  <c r="O298" i="3"/>
  <c r="P298" i="3" s="1"/>
  <c r="O299" i="3"/>
  <c r="P299" i="3" s="1"/>
  <c r="O300" i="3"/>
  <c r="P300" i="3" s="1"/>
  <c r="O302" i="3"/>
  <c r="P302" i="3" s="1"/>
  <c r="O303" i="3"/>
  <c r="P303" i="3" s="1"/>
  <c r="O272" i="3"/>
  <c r="P272" i="3" s="1"/>
  <c r="O273" i="3"/>
  <c r="P273" i="3" s="1"/>
  <c r="O277" i="3"/>
  <c r="P277" i="3" s="1"/>
  <c r="O278" i="3"/>
  <c r="P278" i="3" s="1"/>
  <c r="O279" i="3"/>
  <c r="P279" i="3" s="1"/>
  <c r="O280" i="3"/>
  <c r="P280" i="3" s="1"/>
  <c r="O281" i="3"/>
  <c r="P281" i="3" s="1"/>
  <c r="O282" i="3"/>
  <c r="P282" i="3" s="1"/>
  <c r="O283" i="3"/>
  <c r="P283" i="3" s="1"/>
  <c r="O284" i="3"/>
  <c r="P284" i="3" s="1"/>
  <c r="O285" i="3"/>
  <c r="P285" i="3" s="1"/>
  <c r="O287" i="3"/>
  <c r="P287" i="3" s="1"/>
  <c r="O288" i="3"/>
  <c r="P288" i="3" s="1"/>
  <c r="O289" i="3"/>
  <c r="P289" i="3" s="1"/>
  <c r="O290" i="3"/>
  <c r="P290" i="3" s="1"/>
  <c r="O291" i="3"/>
  <c r="P291" i="3" s="1"/>
  <c r="O292" i="3"/>
  <c r="P292" i="3" s="1"/>
  <c r="O293" i="3"/>
  <c r="P293" i="3" s="1"/>
  <c r="O268" i="3"/>
  <c r="P268" i="3" s="1"/>
  <c r="O270" i="3"/>
  <c r="P270" i="3" s="1"/>
  <c r="O271" i="3"/>
  <c r="P271" i="3" s="1"/>
  <c r="O244" i="3"/>
  <c r="P244" i="3" s="1"/>
  <c r="O245" i="3"/>
  <c r="P245" i="3" s="1"/>
  <c r="O247" i="3"/>
  <c r="P247" i="3" s="1"/>
  <c r="O248" i="3"/>
  <c r="P248" i="3" s="1"/>
  <c r="O249" i="3"/>
  <c r="P249" i="3" s="1"/>
  <c r="O251" i="3"/>
  <c r="P251" i="3" s="1"/>
  <c r="O252" i="3"/>
  <c r="P252" i="3" s="1"/>
  <c r="O254" i="3"/>
  <c r="P254" i="3" s="1"/>
  <c r="O255" i="3"/>
  <c r="P255" i="3" s="1"/>
  <c r="O256" i="3"/>
  <c r="P256" i="3" s="1"/>
  <c r="O257" i="3"/>
  <c r="P257" i="3" s="1"/>
  <c r="O259" i="3"/>
  <c r="P259" i="3" s="1"/>
  <c r="O260" i="3"/>
  <c r="P260" i="3" s="1"/>
  <c r="O261" i="3"/>
  <c r="P261" i="3" s="1"/>
  <c r="O263" i="3"/>
  <c r="P263" i="3" s="1"/>
  <c r="O264" i="3"/>
  <c r="P264" i="3" s="1"/>
  <c r="O266" i="3"/>
  <c r="P266" i="3" s="1"/>
  <c r="O267" i="3"/>
  <c r="P267" i="3" s="1"/>
  <c r="O234" i="3"/>
  <c r="P234" i="3" s="1"/>
  <c r="O235" i="3"/>
  <c r="P235" i="3" s="1"/>
  <c r="O236" i="3"/>
  <c r="P236" i="3" s="1"/>
  <c r="O238" i="3"/>
  <c r="P238" i="3" s="1"/>
  <c r="O239" i="3"/>
  <c r="P239" i="3" s="1"/>
  <c r="O241" i="3"/>
  <c r="P241" i="3" s="1"/>
  <c r="O242" i="3"/>
  <c r="P242" i="3" s="1"/>
  <c r="O243" i="3"/>
  <c r="P243" i="3" s="1"/>
  <c r="O224" i="3"/>
  <c r="P224" i="3" s="1"/>
  <c r="O225" i="3"/>
  <c r="P225" i="3" s="1"/>
  <c r="O226" i="3"/>
  <c r="P226" i="3" s="1"/>
  <c r="O227" i="3"/>
  <c r="P227" i="3" s="1"/>
  <c r="O228" i="3"/>
  <c r="P228" i="3" s="1"/>
  <c r="O229" i="3"/>
  <c r="P229" i="3" s="1"/>
  <c r="O230" i="3"/>
  <c r="P230" i="3" s="1"/>
  <c r="O232" i="3"/>
  <c r="P232" i="3" s="1"/>
  <c r="O233" i="3"/>
  <c r="P233" i="3" s="1"/>
  <c r="O164" i="3"/>
  <c r="P164" i="3" s="1"/>
  <c r="O165" i="3"/>
  <c r="P165" i="3" s="1"/>
  <c r="O166" i="3"/>
  <c r="P166" i="3" s="1"/>
  <c r="O167" i="3"/>
  <c r="P167" i="3" s="1"/>
  <c r="O168" i="3"/>
  <c r="P168" i="3" s="1"/>
  <c r="O169" i="3"/>
  <c r="P169" i="3" s="1"/>
  <c r="O171" i="3"/>
  <c r="P171" i="3" s="1"/>
  <c r="O172" i="3"/>
  <c r="P172" i="3" s="1"/>
  <c r="O173" i="3"/>
  <c r="P173" i="3" s="1"/>
  <c r="O174" i="3"/>
  <c r="P174" i="3" s="1"/>
  <c r="O175" i="3"/>
  <c r="P175" i="3" s="1"/>
  <c r="O176" i="3"/>
  <c r="P176" i="3" s="1"/>
  <c r="O177" i="3"/>
  <c r="P177" i="3" s="1"/>
  <c r="O178" i="3"/>
  <c r="P178" i="3" s="1"/>
  <c r="O179" i="3"/>
  <c r="P179" i="3" s="1"/>
  <c r="O180" i="3"/>
  <c r="P180" i="3" s="1"/>
  <c r="O181" i="3"/>
  <c r="P181" i="3" s="1"/>
  <c r="O183" i="3"/>
  <c r="P183" i="3" s="1"/>
  <c r="O184" i="3"/>
  <c r="P184" i="3" s="1"/>
  <c r="O185" i="3"/>
  <c r="P185" i="3" s="1"/>
  <c r="O186" i="3"/>
  <c r="P186" i="3" s="1"/>
  <c r="O187" i="3"/>
  <c r="P187" i="3" s="1"/>
  <c r="O188" i="3"/>
  <c r="P188" i="3" s="1"/>
  <c r="O189" i="3"/>
  <c r="P189" i="3" s="1"/>
  <c r="O17" i="3"/>
  <c r="P17" i="3" s="1"/>
  <c r="O190" i="3"/>
  <c r="P190" i="3" s="1"/>
  <c r="O191" i="3"/>
  <c r="P191" i="3" s="1"/>
  <c r="O192" i="3"/>
  <c r="P192" i="3" s="1"/>
  <c r="O193" i="3"/>
  <c r="P193" i="3" s="1"/>
  <c r="O197" i="3"/>
  <c r="P197" i="3" s="1"/>
  <c r="O198" i="3"/>
  <c r="P198" i="3" s="1"/>
  <c r="O199" i="3"/>
  <c r="P199" i="3" s="1"/>
  <c r="O200" i="3"/>
  <c r="P200" i="3" s="1"/>
  <c r="O201" i="3"/>
  <c r="P201" i="3" s="1"/>
  <c r="O202" i="3"/>
  <c r="P202" i="3" s="1"/>
  <c r="O203" i="3"/>
  <c r="P203" i="3" s="1"/>
  <c r="O204" i="3"/>
  <c r="P204" i="3" s="1"/>
  <c r="O207" i="3"/>
  <c r="P207" i="3" s="1"/>
  <c r="O208" i="3"/>
  <c r="P208" i="3" s="1"/>
  <c r="O209" i="3"/>
  <c r="P209" i="3" s="1"/>
  <c r="O210" i="3"/>
  <c r="P210" i="3" s="1"/>
  <c r="O211" i="3"/>
  <c r="P211" i="3" s="1"/>
  <c r="O212" i="3"/>
  <c r="P212" i="3" s="1"/>
  <c r="O213" i="3"/>
  <c r="P213" i="3" s="1"/>
  <c r="O214" i="3"/>
  <c r="P214" i="3" s="1"/>
  <c r="O215" i="3"/>
  <c r="P215" i="3" s="1"/>
  <c r="O216" i="3"/>
  <c r="P216" i="3" s="1"/>
  <c r="O217" i="3"/>
  <c r="P217" i="3" s="1"/>
  <c r="O219" i="3"/>
  <c r="P219" i="3" s="1"/>
  <c r="O220" i="3"/>
  <c r="P220" i="3" s="1"/>
  <c r="O163" i="3"/>
  <c r="P163" i="3" s="1"/>
  <c r="O130" i="3"/>
  <c r="P130" i="3" s="1"/>
  <c r="O131" i="3"/>
  <c r="P131" i="3" s="1"/>
  <c r="O135" i="3"/>
  <c r="P135" i="3" s="1"/>
  <c r="O136" i="3"/>
  <c r="P136" i="3" s="1"/>
  <c r="O137" i="3"/>
  <c r="P137" i="3" s="1"/>
  <c r="O138" i="3"/>
  <c r="P138" i="3" s="1"/>
  <c r="O142" i="3"/>
  <c r="P142" i="3" s="1"/>
  <c r="O143" i="3"/>
  <c r="P143" i="3" s="1"/>
  <c r="O144" i="3"/>
  <c r="P144" i="3" s="1"/>
  <c r="O145" i="3"/>
  <c r="P145" i="3" s="1"/>
  <c r="O146" i="3"/>
  <c r="P146" i="3" s="1"/>
  <c r="O147" i="3"/>
  <c r="P147" i="3" s="1"/>
  <c r="O148" i="3"/>
  <c r="P148" i="3" s="1"/>
  <c r="O149" i="3"/>
  <c r="P149" i="3" s="1"/>
  <c r="O150" i="3"/>
  <c r="P150" i="3" s="1"/>
  <c r="O151" i="3"/>
  <c r="P151" i="3" s="1"/>
  <c r="O152" i="3"/>
  <c r="P152" i="3" s="1"/>
  <c r="O153" i="3"/>
  <c r="P153" i="3" s="1"/>
  <c r="O154" i="3"/>
  <c r="P154" i="3" s="1"/>
  <c r="O155" i="3"/>
  <c r="P155" i="3" s="1"/>
  <c r="O156" i="3"/>
  <c r="P156" i="3" s="1"/>
  <c r="O161" i="3"/>
  <c r="P161" i="3" s="1"/>
  <c r="O128" i="3"/>
  <c r="P128" i="3" s="1"/>
  <c r="O129" i="3"/>
  <c r="P129" i="3" s="1"/>
  <c r="O101" i="3"/>
  <c r="P101" i="3" s="1"/>
  <c r="O102" i="3"/>
  <c r="P102" i="3" s="1"/>
  <c r="O104" i="3"/>
  <c r="P104" i="3" s="1"/>
  <c r="O105" i="3"/>
  <c r="P105" i="3" s="1"/>
  <c r="O107" i="3"/>
  <c r="P107" i="3" s="1"/>
  <c r="O108" i="3"/>
  <c r="P108" i="3" s="1"/>
  <c r="O109" i="3"/>
  <c r="P109" i="3" s="1"/>
  <c r="O110" i="3"/>
  <c r="P110" i="3" s="1"/>
  <c r="O111" i="3"/>
  <c r="P111" i="3" s="1"/>
  <c r="O112" i="3"/>
  <c r="P112" i="3" s="1"/>
  <c r="O114" i="3"/>
  <c r="P114" i="3" s="1"/>
  <c r="O115" i="3"/>
  <c r="P115" i="3" s="1"/>
  <c r="O116" i="3"/>
  <c r="P116" i="3" s="1"/>
  <c r="O117" i="3"/>
  <c r="P117" i="3" s="1"/>
  <c r="O118" i="3"/>
  <c r="P118" i="3" s="1"/>
  <c r="O119" i="3"/>
  <c r="P119" i="3" s="1"/>
  <c r="O120" i="3"/>
  <c r="P120" i="3" s="1"/>
  <c r="O121" i="3"/>
  <c r="P121" i="3" s="1"/>
  <c r="O123" i="3"/>
  <c r="P123" i="3" s="1"/>
  <c r="O126" i="3"/>
  <c r="P126" i="3" s="1"/>
  <c r="O88" i="3"/>
  <c r="P88" i="3" s="1"/>
  <c r="O89" i="3"/>
  <c r="P89" i="3" s="1"/>
  <c r="O92" i="3"/>
  <c r="P92" i="3" s="1"/>
  <c r="O93" i="3"/>
  <c r="P93" i="3" s="1"/>
  <c r="O96" i="3"/>
  <c r="P96" i="3" s="1"/>
  <c r="O97" i="3"/>
  <c r="P97" i="3" s="1"/>
  <c r="O98" i="3"/>
  <c r="P98" i="3" s="1"/>
  <c r="O99" i="3"/>
  <c r="P99" i="3" s="1"/>
  <c r="O100" i="3"/>
  <c r="P100" i="3" s="1"/>
  <c r="O25" i="3"/>
  <c r="P25" i="3" s="1"/>
  <c r="O26" i="3"/>
  <c r="P26" i="3" s="1"/>
  <c r="O27" i="3"/>
  <c r="P27" i="3" s="1"/>
  <c r="O30" i="3"/>
  <c r="P30" i="3" s="1"/>
  <c r="O31" i="3"/>
  <c r="P31" i="3" s="1"/>
  <c r="O32" i="3"/>
  <c r="P32" i="3" s="1"/>
  <c r="O33" i="3"/>
  <c r="P33" i="3" s="1"/>
  <c r="O35" i="3"/>
  <c r="P35" i="3" s="1"/>
  <c r="O36" i="3"/>
  <c r="P36" i="3" s="1"/>
  <c r="O37" i="3"/>
  <c r="P37" i="3" s="1"/>
  <c r="O38" i="3"/>
  <c r="P38" i="3" s="1"/>
  <c r="O39" i="3"/>
  <c r="P39" i="3" s="1"/>
  <c r="O40" i="3"/>
  <c r="P40" i="3" s="1"/>
  <c r="O41" i="3"/>
  <c r="P41" i="3" s="1"/>
  <c r="O43" i="3"/>
  <c r="P43" i="3" s="1"/>
  <c r="O44" i="3"/>
  <c r="P44" i="3" s="1"/>
  <c r="O45" i="3"/>
  <c r="P45" i="3" s="1"/>
  <c r="O46" i="3"/>
  <c r="P46" i="3" s="1"/>
  <c r="O47" i="3"/>
  <c r="P47" i="3" s="1"/>
  <c r="O48" i="3"/>
  <c r="P48" i="3" s="1"/>
  <c r="O49" i="3"/>
  <c r="P49" i="3" s="1"/>
  <c r="O51" i="3"/>
  <c r="P51" i="3" s="1"/>
  <c r="O52" i="3"/>
  <c r="P52" i="3" s="1"/>
  <c r="O53" i="3"/>
  <c r="P53" i="3" s="1"/>
  <c r="O54" i="3"/>
  <c r="P54" i="3" s="1"/>
  <c r="O55" i="3"/>
  <c r="P55" i="3" s="1"/>
  <c r="O56" i="3"/>
  <c r="P56" i="3" s="1"/>
  <c r="O57" i="3"/>
  <c r="P57" i="3" s="1"/>
  <c r="O60" i="3"/>
  <c r="P60" i="3" s="1"/>
  <c r="O61" i="3"/>
  <c r="P61" i="3" s="1"/>
  <c r="O62" i="3"/>
  <c r="P62" i="3" s="1"/>
  <c r="O63" i="3"/>
  <c r="P63" i="3" s="1"/>
  <c r="O65" i="3"/>
  <c r="P65" i="3" s="1"/>
  <c r="O67" i="3"/>
  <c r="P67" i="3" s="1"/>
  <c r="O68" i="3"/>
  <c r="P68" i="3" s="1"/>
  <c r="O69" i="3"/>
  <c r="P69" i="3" s="1"/>
  <c r="O70" i="3"/>
  <c r="P70" i="3" s="1"/>
  <c r="O23" i="3"/>
  <c r="P23" i="3" s="1"/>
  <c r="O24" i="3"/>
  <c r="P24" i="3" s="1"/>
  <c r="O14" i="3"/>
  <c r="P14" i="3" s="1"/>
  <c r="O12" i="3"/>
  <c r="P12" i="3" s="1"/>
  <c r="O13" i="3"/>
  <c r="P13" i="3" s="1"/>
  <c r="O11" i="3"/>
  <c r="P11" i="3" s="1"/>
  <c r="O10" i="3"/>
  <c r="P10" i="3" s="1"/>
</calcChain>
</file>

<file path=xl/sharedStrings.xml><?xml version="1.0" encoding="utf-8"?>
<sst xmlns="http://schemas.openxmlformats.org/spreadsheetml/2006/main" count="1673" uniqueCount="841">
  <si>
    <t>Art.</t>
  </si>
  <si>
    <t>Ubicación</t>
  </si>
  <si>
    <t>Descripcion</t>
  </si>
  <si>
    <t>Ø Eje</t>
  </si>
  <si>
    <t>Ø Aloj.</t>
  </si>
  <si>
    <t>Giro</t>
  </si>
  <si>
    <t>Rueda</t>
  </si>
  <si>
    <t>BI</t>
  </si>
  <si>
    <t>H</t>
  </si>
  <si>
    <t>AH</t>
  </si>
  <si>
    <t>28.00</t>
  </si>
  <si>
    <t>47.00</t>
  </si>
  <si>
    <t>7.00</t>
  </si>
  <si>
    <t>38.00</t>
  </si>
  <si>
    <t>65.00</t>
  </si>
  <si>
    <t>10.00</t>
  </si>
  <si>
    <t>Bancada</t>
  </si>
  <si>
    <t>1016/1</t>
  </si>
  <si>
    <t>Distribucion</t>
  </si>
  <si>
    <t>Arbol de Levas</t>
  </si>
  <si>
    <t>6,7/13,3</t>
  </si>
  <si>
    <t>Diferencial</t>
  </si>
  <si>
    <t>49.30</t>
  </si>
  <si>
    <t>68.15</t>
  </si>
  <si>
    <t>13.00</t>
  </si>
  <si>
    <t>48.00</t>
  </si>
  <si>
    <t>68.50</t>
  </si>
  <si>
    <t>10./37</t>
  </si>
  <si>
    <t>Caja</t>
  </si>
  <si>
    <t>11/16,6</t>
  </si>
  <si>
    <t>3/8,5</t>
  </si>
  <si>
    <t>10./15</t>
  </si>
  <si>
    <t>Semieje</t>
  </si>
  <si>
    <t>1032/1</t>
  </si>
  <si>
    <t>1061/1</t>
  </si>
  <si>
    <t>40.00</t>
  </si>
  <si>
    <t>55.00</t>
  </si>
  <si>
    <t>27.00</t>
  </si>
  <si>
    <t>7.50</t>
  </si>
  <si>
    <t>1105/1</t>
  </si>
  <si>
    <t>10./11</t>
  </si>
  <si>
    <t xml:space="preserve">1040/1 </t>
  </si>
  <si>
    <t>Arbol de levas</t>
  </si>
  <si>
    <t>37.00</t>
  </si>
  <si>
    <t>1130/1</t>
  </si>
  <si>
    <t>11,5/9,5</t>
  </si>
  <si>
    <t>10,2/13,2</t>
  </si>
  <si>
    <t xml:space="preserve">AH </t>
  </si>
  <si>
    <t>10,5/15,5</t>
  </si>
  <si>
    <t>70/95,7</t>
  </si>
  <si>
    <t>12.70</t>
  </si>
  <si>
    <t>60.00</t>
  </si>
  <si>
    <t>12./30</t>
  </si>
  <si>
    <t>43.00</t>
  </si>
  <si>
    <t>57.15</t>
  </si>
  <si>
    <t>82.5</t>
  </si>
  <si>
    <t>9,5/11,9</t>
  </si>
  <si>
    <t>11,4/14</t>
  </si>
  <si>
    <t xml:space="preserve">1058/1 </t>
  </si>
  <si>
    <t>1058/2</t>
  </si>
  <si>
    <t>MWM</t>
  </si>
  <si>
    <t xml:space="preserve">1061/1 </t>
  </si>
  <si>
    <t>1030/1</t>
  </si>
  <si>
    <t>5,8/11</t>
  </si>
  <si>
    <t>8./17</t>
  </si>
  <si>
    <t>8./18</t>
  </si>
  <si>
    <t>35.00</t>
  </si>
  <si>
    <t>63.00</t>
  </si>
  <si>
    <t>10.17</t>
  </si>
  <si>
    <t>11.00</t>
  </si>
  <si>
    <t>66.00</t>
  </si>
  <si>
    <t>85.00</t>
  </si>
  <si>
    <t>8.00</t>
  </si>
  <si>
    <t>1141/43</t>
  </si>
  <si>
    <t>8./13</t>
  </si>
  <si>
    <t>1148/54</t>
  </si>
  <si>
    <t>Reten</t>
  </si>
  <si>
    <t>Monza - Astra - Vectra 1.8-2.0 (Nafta)</t>
  </si>
  <si>
    <t>Corsa 1.0 - 1.4 - 1.6 (Nafta)</t>
  </si>
  <si>
    <t>Luv - Isuzu 2,5 - 2,8 - 3,1</t>
  </si>
  <si>
    <t>Chevrolet / Sevel ( Ld )</t>
  </si>
  <si>
    <t xml:space="preserve">Chevette </t>
  </si>
  <si>
    <t>Corsa (Diesel) 1,7</t>
  </si>
  <si>
    <t xml:space="preserve">Astra - Vectra - Monza 1,8-2,0 ( Nafta ) </t>
  </si>
  <si>
    <t>Luv - Isuzu 2,5 / 2,8 (Diesel)</t>
  </si>
  <si>
    <t xml:space="preserve">Luv - Isuzu 2,3 (Nafta) </t>
  </si>
  <si>
    <t>Transax (Ld)</t>
  </si>
  <si>
    <t xml:space="preserve">Salida D-20/C-20/C-10 Rockwell (Chico) </t>
  </si>
  <si>
    <t>Salida D-20 Turbo (Ld) Rockwell (Grande)</t>
  </si>
  <si>
    <t xml:space="preserve">Salida Silverado (Dana 46) Mod. 97 En Adel. (Ld) </t>
  </si>
  <si>
    <t>Salida Ford-Chevrolet-Ika 3 Labios (Ld)</t>
  </si>
  <si>
    <t>S-10 (4X4)  (Nitrilo)</t>
  </si>
  <si>
    <t>S-10 (4X4)  (Poliacrilico)</t>
  </si>
  <si>
    <t xml:space="preserve">Trasera D-20 Con Dif. (Rockwell) </t>
  </si>
  <si>
    <t>Xsara-Berl-Zx 1,9 (Diesel) 1,8/2,0 Nafta -C4/C5 Hdi 2,0</t>
  </si>
  <si>
    <t>C3 - C4 - Berlingo 1,4/1,6 (Nafta)</t>
  </si>
  <si>
    <t>Xsara - Berlingo - Zx 1,9 (Diesel)</t>
  </si>
  <si>
    <t>C3 - C4 - Berlingo - C5 1,4 / 1,6 / 2,0 Hdi</t>
  </si>
  <si>
    <t>Gacel-Senda Diesel Y Naftero Audi 1,6/1,8/2,0</t>
  </si>
  <si>
    <t xml:space="preserve">Portareten Y Reten Polo Diesel </t>
  </si>
  <si>
    <t>Motor Cht Escort - Saveiro - Gol</t>
  </si>
  <si>
    <t xml:space="preserve">Audi -Gacel-Senda Y Senda Diesel- 1.6/1.8/2.0 </t>
  </si>
  <si>
    <t>Polo / Caddy / Pointer (Caja Mq) (Banquina)</t>
  </si>
  <si>
    <t>Polo / Caddy / Pointer (Caja Mq) (Conductor)</t>
  </si>
  <si>
    <t>Polo / Caddy / Pointer (Caja Mq250) (Banquina)</t>
  </si>
  <si>
    <t>Polo / Caddy / Pointer (Caja Mq250) (Conductor)</t>
  </si>
  <si>
    <t>-</t>
  </si>
  <si>
    <t>71/80,26</t>
  </si>
  <si>
    <t>6,8/20</t>
  </si>
  <si>
    <t>Eje En Baño De Aceite</t>
  </si>
  <si>
    <t>Banquina</t>
  </si>
  <si>
    <t>Conductor</t>
  </si>
  <si>
    <t>Sembradora (Chico)</t>
  </si>
  <si>
    <t>Sembradora (Grande)</t>
  </si>
  <si>
    <t>Corsa (Diesel)</t>
  </si>
  <si>
    <t xml:space="preserve">Corsa (Diesel) 1,7 </t>
  </si>
  <si>
    <t>S10 4X4 (Delantero)</t>
  </si>
  <si>
    <t>Luv-Isuzu</t>
  </si>
  <si>
    <t>S10 4X4 (Trasero)</t>
  </si>
  <si>
    <t xml:space="preserve">Fae 5Ta. (475 Tres Labios) </t>
  </si>
  <si>
    <t>Salida S-10 4X4</t>
  </si>
  <si>
    <t>S-10 (4X4) (Viton)</t>
  </si>
  <si>
    <t xml:space="preserve">Delantera S10 </t>
  </si>
  <si>
    <t>Trasera Corsa</t>
  </si>
  <si>
    <t xml:space="preserve">S-10 (4X4) (Banquina) </t>
  </si>
  <si>
    <t>S-10 (4X4) (Conductor) P/ Portareten Orig.</t>
  </si>
  <si>
    <t>Corsa (Banquina)</t>
  </si>
  <si>
    <t>Corsa  (Conductor)</t>
  </si>
  <si>
    <t xml:space="preserve">C3/C4/Berlingo 1,4 - 1,6 (Nafta) Y 1,4-1,6 Hdi </t>
  </si>
  <si>
    <t>C3 - C4 - Berlingo 1,4/1,6/1,8/2,0 (Nafta)</t>
  </si>
  <si>
    <t xml:space="preserve">Serie B Y C  (Silicona) </t>
  </si>
  <si>
    <t xml:space="preserve">Serie C (Poliacrílico) </t>
  </si>
  <si>
    <t xml:space="preserve">Serie B (Poliacrílico) </t>
  </si>
  <si>
    <t xml:space="preserve">1500 Motor 1,8 </t>
  </si>
  <si>
    <t>Polo Diesel Para Portareten Baztarrica</t>
  </si>
  <si>
    <t xml:space="preserve">1500 (Ld) </t>
  </si>
  <si>
    <t xml:space="preserve">Mando Aux. Senda Diesel Giro Cont. (Rojo) </t>
  </si>
  <si>
    <t>Audi -Gacel-Senda Y Senda (Diesel)</t>
  </si>
  <si>
    <t xml:space="preserve">Transax (Ld) </t>
  </si>
  <si>
    <t>Fae 5Ta. (475 Tres Labios)</t>
  </si>
  <si>
    <t>10 Cil. (Colectivo) 93 En Adelante</t>
  </si>
  <si>
    <t>913 (Ld)</t>
  </si>
  <si>
    <t xml:space="preserve">125 Y Renault 12 </t>
  </si>
  <si>
    <t xml:space="preserve">600-128-147 Y Motor Tipo 1.4/1.6 (Nafta) </t>
  </si>
  <si>
    <t xml:space="preserve">Duna Diesel Motor 1.3 </t>
  </si>
  <si>
    <t xml:space="preserve">Tempra-Duna Diesel Mot. 1.7 / Regatta 2000 </t>
  </si>
  <si>
    <t xml:space="preserve">Fiat 133 Y Dist. Mwm Sprint 4 Y 6 Cil. </t>
  </si>
  <si>
    <t>Ducato- Boxer (Tipo Original)</t>
  </si>
  <si>
    <t>Palio-Siena 1,6 - 16 Valv. (Tipo Original)</t>
  </si>
  <si>
    <t xml:space="preserve">125-128-147-600- Tipo 1.4/1.6 Duna 1.3 ( Diesel ) </t>
  </si>
  <si>
    <t xml:space="preserve">Duna Diesel Motor 1.7/ Tempra </t>
  </si>
  <si>
    <t>Ducato Boxer (Tipo Original) 2.5 - 2.8</t>
  </si>
  <si>
    <t xml:space="preserve">Fiat 600 </t>
  </si>
  <si>
    <t>Motor Fire 1,0 / 1,3 (16 Valvulas)</t>
  </si>
  <si>
    <t>Todos</t>
  </si>
  <si>
    <t xml:space="preserve">Ducato </t>
  </si>
  <si>
    <t>Motor Fire   1,0 / 1,3   (16 Valvulas)</t>
  </si>
  <si>
    <t>Comando Aux. Motor Fire 1,0 / 1,3  (16 Valvulas)</t>
  </si>
  <si>
    <t xml:space="preserve">Taunus Y Sierra Motor 2.3 </t>
  </si>
  <si>
    <t>6 Cil. Mod. 85 En Adelante</t>
  </si>
  <si>
    <t>6 Cil. (Reemplaza Soga) Viton</t>
  </si>
  <si>
    <t xml:space="preserve">Fiesta-Mondeo (Diesel) Sierra 1.6 Ka / Fiesta (Nafta)1.3 </t>
  </si>
  <si>
    <t>Taunus 2.0 Reforma (Con Resorte) Reemp. Soga</t>
  </si>
  <si>
    <t>Fiesta-Curier-Mondeo Diesel 1.8 Endura (Tipo Orig.)</t>
  </si>
  <si>
    <t xml:space="preserve">Transit </t>
  </si>
  <si>
    <t xml:space="preserve">Escort-Mondeo-Ka C/Motor Zetec 1.8-2.0 </t>
  </si>
  <si>
    <t xml:space="preserve">Ka/Fiesta/Ecosport Motor Z. Rocam P/Portareten 1130           </t>
  </si>
  <si>
    <t>Ford Ecosport,Fiesta  1,4  Tdci (Duratorq)</t>
  </si>
  <si>
    <t xml:space="preserve">Motor Cht Escort - Saveiro - Gol </t>
  </si>
  <si>
    <t xml:space="preserve">6 Cil. (Ld) </t>
  </si>
  <si>
    <t xml:space="preserve">Taunus 2,0 / 2,3 Y Sierra Motor 2.3 </t>
  </si>
  <si>
    <t xml:space="preserve">Sierra Motor 1.6 </t>
  </si>
  <si>
    <t>Fiesta Y Mondeo - Courier (Diesel)</t>
  </si>
  <si>
    <t>Escort-Mondeo Zetec 1.8/2.0-Escort 1.6 Cht/ R 1.4/1.6</t>
  </si>
  <si>
    <t>Ka-Fiesta 1,0-1,6 Motor Rocan Zetec</t>
  </si>
  <si>
    <t xml:space="preserve">Bedford </t>
  </si>
  <si>
    <t xml:space="preserve">F 100 Motor V8 Fase II </t>
  </si>
  <si>
    <t>Ka-Fiesta Nafta 1.3</t>
  </si>
  <si>
    <t>Ecosport-Fiesta 1,4 Tdci  (Duratorq)</t>
  </si>
  <si>
    <t>Focus ( Diesel ) ( Tipo Original )</t>
  </si>
  <si>
    <t>Ranger 3,0 Y Maxion S4</t>
  </si>
  <si>
    <t xml:space="preserve">Aux. Fiesta-Mondeo-Courier-Escort Die.(T.Original) </t>
  </si>
  <si>
    <t xml:space="preserve">Taunus 2,0 - 2,3 / Sierra Motor 2,3 </t>
  </si>
  <si>
    <t>Sierra Motor 1.6</t>
  </si>
  <si>
    <t>Fiesta -Ecosport 1,4 Tdci (Duratorq)</t>
  </si>
  <si>
    <t>F 350 Dana 46 (Ld)</t>
  </si>
  <si>
    <t>F-100 Dif. Rockwell Grande (Ld)</t>
  </si>
  <si>
    <t>Ranger 4X4 (Delantero)</t>
  </si>
  <si>
    <t>F-100 Duty Modelo 2000 En Adelante</t>
  </si>
  <si>
    <t>Ranger 3.0</t>
  </si>
  <si>
    <t xml:space="preserve">F 4000 </t>
  </si>
  <si>
    <t>Dif. Rockwell F 14000-Fiat 150-Chevr. -M. Benz</t>
  </si>
  <si>
    <t>Fae 5Ta. (Tres Labios)</t>
  </si>
  <si>
    <t xml:space="preserve">Salida Ford-Chevrolet-Ika (Tres Labios) </t>
  </si>
  <si>
    <t>Salida Taunus Y Sierra-F-100 Con 5Ta.</t>
  </si>
  <si>
    <t>Salida Clark (Chica)</t>
  </si>
  <si>
    <t>Salida (Mazda) Ranger</t>
  </si>
  <si>
    <t>Directa (Mazda) Ranger</t>
  </si>
  <si>
    <t>Salida Ranger 2.8-3.0 (4X2)</t>
  </si>
  <si>
    <t>Fiesta-Ka-Courier-Focus-Ecosport (Banquina)</t>
  </si>
  <si>
    <t>Fiesta-Ka-Courier-Focus-Ecosport (Conductor)</t>
  </si>
  <si>
    <t>Isuzu 2,3 (Nafta) - 2,5 / 2,8 (Diesel)</t>
  </si>
  <si>
    <t xml:space="preserve">Luv - Isuzu </t>
  </si>
  <si>
    <t>Motor Maxion Hs</t>
  </si>
  <si>
    <t>Portareten Maxion Hs</t>
  </si>
  <si>
    <t xml:space="preserve">Reten Maxion Hs para portaretén 1058 </t>
  </si>
  <si>
    <t>Reten Maxion Hs para portaretén 1058 p/ mod nuevo</t>
  </si>
  <si>
    <t>Maxion Hs</t>
  </si>
  <si>
    <t xml:space="preserve">Guardapolvo Maxion Hs </t>
  </si>
  <si>
    <t xml:space="preserve">1633 (Om449La) - 1938 (Om447La) </t>
  </si>
  <si>
    <t>1633 - 1938</t>
  </si>
  <si>
    <t>1633 Y 1938 Mod. 95 En Adelante (3 Labios)</t>
  </si>
  <si>
    <t xml:space="preserve">Salida Mercedes Benz 5Ta. (G32) 3 Labios </t>
  </si>
  <si>
    <t xml:space="preserve">MB 180 (Banquina) </t>
  </si>
  <si>
    <t>MB 180 (Conductor)</t>
  </si>
  <si>
    <t>Directa MB 5Ta. G32</t>
  </si>
  <si>
    <t xml:space="preserve">Salida 1633/1938 </t>
  </si>
  <si>
    <t>Trasera 1514/17/18 - 1618/19/20 (Todos) Y 1218 Euro</t>
  </si>
  <si>
    <t xml:space="preserve">Motor Mwm </t>
  </si>
  <si>
    <t xml:space="preserve">Mwm Sprint 4Y 6 Cil. </t>
  </si>
  <si>
    <t>Motor Mwm Sprint 4 Y 6 Cil.</t>
  </si>
  <si>
    <t xml:space="preserve">6-354 Fase II Hasta Mod. 82 (R. Soga) P/Portaret. Orig. </t>
  </si>
  <si>
    <t>Perkins (Ld)</t>
  </si>
  <si>
    <t>Indenor Xdp 4.88 (R. Soga En  Viton)</t>
  </si>
  <si>
    <t>Xd 2 Y Xd 3 Diesel (R. Soga En Viton)</t>
  </si>
  <si>
    <t>405 y 306 (Diesel) y (Nafta)</t>
  </si>
  <si>
    <t>206/207/307/Partner 1,6Nf 207/307/Part Hdi 1,6</t>
  </si>
  <si>
    <t>106 / 205 / 206  (Nafta) 1,4</t>
  </si>
  <si>
    <t xml:space="preserve">Boxer (Tipo Original) </t>
  </si>
  <si>
    <t xml:space="preserve">404/504 E Indenor Xdp 4,88 (Ld) </t>
  </si>
  <si>
    <t xml:space="preserve">Xd 2 - Xd 3 - Indenor 4,88 Toyota (Rojo) </t>
  </si>
  <si>
    <t xml:space="preserve">Xd 2 - Xd 3 Y Xd 3 Turbo (Polea 2 Canales) </t>
  </si>
  <si>
    <t>306/405Nf 306/405/206/Part 1,9D / Hdi 2,0</t>
  </si>
  <si>
    <t xml:space="preserve">Boxer (Tipo Original)  2.5 - 2.8 </t>
  </si>
  <si>
    <t>205/206/207/307/407/607/Part (Nafta)</t>
  </si>
  <si>
    <t>206/306/405/Partner Diesel 1,9 Dw8</t>
  </si>
  <si>
    <t>Motor Hdi 1,6 / 2,0</t>
  </si>
  <si>
    <t>205/306 Y 405 Izquierdo (Grande)</t>
  </si>
  <si>
    <t xml:space="preserve">205/306 Y 405 Derecho (Chico) </t>
  </si>
  <si>
    <t xml:space="preserve">Renault 12 Motor 1.3 </t>
  </si>
  <si>
    <t xml:space="preserve">Renault 9 - 11 - 12 - 18 - 19 Motor 1.4 Y 1.6 </t>
  </si>
  <si>
    <t xml:space="preserve">2.0 - 2.2 Lts. R18-Trafic-Fuego-R21 (Fino) </t>
  </si>
  <si>
    <t xml:space="preserve">2.0 - 2.2 Lts. R18-Trafic-Fuego-R21 (Ancho) </t>
  </si>
  <si>
    <t>R19/Clio/Exp 1,9D (Fino) / Lag,R19,Etc 1,8-2,0Nf</t>
  </si>
  <si>
    <t xml:space="preserve">R19-Clio-Express (D) F8Q Y F9Q (Tipo Orig.) </t>
  </si>
  <si>
    <t>1,2-1,4-1,6 K4M-K7M-E6J-E7J Y 1,5 Dci Motor K9K</t>
  </si>
  <si>
    <t xml:space="preserve">Renault 12 (Todos) Banquina </t>
  </si>
  <si>
    <t>Renault 12 (Todos) Conductor</t>
  </si>
  <si>
    <t>9 / 11 / 19 / Megane</t>
  </si>
  <si>
    <t>12 / 18 / 21 / Fuego (Caja 5Ta) (Banquina)</t>
  </si>
  <si>
    <t>12 / 18 / 21 / Fuego (Caja 5Ta) (Conductor)</t>
  </si>
  <si>
    <t>Ika - Torino</t>
  </si>
  <si>
    <t>R19 - Clio - Express 1,9 (Diesel) C/Càrter De Chapa</t>
  </si>
  <si>
    <t xml:space="preserve">R19 - Clio - Motor 1.900 F8Q Y F9Q </t>
  </si>
  <si>
    <t xml:space="preserve">Renault Motor-Cht 1.4/1.6   ( Nafta ) </t>
  </si>
  <si>
    <t xml:space="preserve">Renault 4/6/9/11/12 </t>
  </si>
  <si>
    <t xml:space="preserve">Renault Motor 2 - 2.2 Lts. ( Diesel ) Y ( Nafta ) </t>
  </si>
  <si>
    <t xml:space="preserve">Motor 2.0 </t>
  </si>
  <si>
    <t xml:space="preserve">R19 - Clio - Express (Trasero)  </t>
  </si>
  <si>
    <t xml:space="preserve">Laguna 2.0 16V - Palio Siena 1.6 16V </t>
  </si>
  <si>
    <t>Clio 16 Valv. Motor K4M / K9K 1,5 Dci</t>
  </si>
  <si>
    <t xml:space="preserve">2.8 Pick Up Hilux </t>
  </si>
  <si>
    <t xml:space="preserve">Pick Up Hilux (Color Rojo) </t>
  </si>
  <si>
    <t xml:space="preserve">Hilux </t>
  </si>
  <si>
    <t>Salida Delantero Y Trasero Hilux 4X4</t>
  </si>
  <si>
    <t>Toyota Sw4</t>
  </si>
  <si>
    <t>Precio</t>
  </si>
  <si>
    <t>1020/1</t>
  </si>
  <si>
    <t>1015/1</t>
  </si>
  <si>
    <t>1014/1</t>
  </si>
  <si>
    <t>1081/1</t>
  </si>
  <si>
    <t>Altura</t>
  </si>
  <si>
    <t>1183 B</t>
  </si>
  <si>
    <t>1183 C</t>
  </si>
  <si>
    <t>1133 D</t>
  </si>
  <si>
    <t>1133 T</t>
  </si>
  <si>
    <t>1170 B</t>
  </si>
  <si>
    <t>1170 C</t>
  </si>
  <si>
    <t>1175 B</t>
  </si>
  <si>
    <t>1175 C</t>
  </si>
  <si>
    <t>1190 B</t>
  </si>
  <si>
    <t>1190 C</t>
  </si>
  <si>
    <t>1057 B</t>
  </si>
  <si>
    <t>1057 C</t>
  </si>
  <si>
    <t>1186 B</t>
  </si>
  <si>
    <t>1186 C</t>
  </si>
  <si>
    <t>1185 B</t>
  </si>
  <si>
    <t>1185 C</t>
  </si>
  <si>
    <t>1013 C</t>
  </si>
  <si>
    <t>1013 B</t>
  </si>
  <si>
    <t>1181 B</t>
  </si>
  <si>
    <t>1181 C</t>
  </si>
  <si>
    <t>1178 B</t>
  </si>
  <si>
    <t>1178 C</t>
  </si>
  <si>
    <t>1182 B</t>
  </si>
  <si>
    <t>1182 C</t>
  </si>
  <si>
    <t xml:space="preserve">Zanello 450 </t>
  </si>
  <si>
    <t>Zanello 450 (Viton)</t>
  </si>
  <si>
    <t>6 Cil. (Reemplaza Soga) Hasta Mod. 84 (silicona)</t>
  </si>
  <si>
    <t>Xd 2 Y Xd 3 Diesel (Reemplaza Soga) (silicona)</t>
  </si>
  <si>
    <t>Indenor Xdp 4.88 (Reemplaza Soga) (silicona)</t>
  </si>
  <si>
    <t>6 Cil. (Reemplaza Soga) C/Alma De Acero C/resorte</t>
  </si>
  <si>
    <t>F-100 Motor V8  Fase I y II  (Reemplaza Soga) (silicona)</t>
  </si>
  <si>
    <t>DBH</t>
  </si>
  <si>
    <t>1015</t>
  </si>
  <si>
    <t>1137</t>
  </si>
  <si>
    <t>1138</t>
  </si>
  <si>
    <t>1096</t>
  </si>
  <si>
    <t>1097</t>
  </si>
  <si>
    <t>1164</t>
  </si>
  <si>
    <t>1095</t>
  </si>
  <si>
    <t>1119</t>
  </si>
  <si>
    <t>1120</t>
  </si>
  <si>
    <t>1171</t>
  </si>
  <si>
    <t>1006</t>
  </si>
  <si>
    <t>1026</t>
  </si>
  <si>
    <t>1066</t>
  </si>
  <si>
    <t>1156</t>
  </si>
  <si>
    <t>1003</t>
  </si>
  <si>
    <t>1050</t>
  </si>
  <si>
    <t>1051</t>
  </si>
  <si>
    <t>1063</t>
  </si>
  <si>
    <t>1074</t>
  </si>
  <si>
    <t>1004</t>
  </si>
  <si>
    <t>1019</t>
  </si>
  <si>
    <t>1062</t>
  </si>
  <si>
    <t>1118</t>
  </si>
  <si>
    <t>1121</t>
  </si>
  <si>
    <t>1065</t>
  </si>
  <si>
    <t>1075</t>
  </si>
  <si>
    <t>1076</t>
  </si>
  <si>
    <t>1094</t>
  </si>
  <si>
    <t>1179</t>
  </si>
  <si>
    <t>1042</t>
  </si>
  <si>
    <t>1134</t>
  </si>
  <si>
    <t>1160</t>
  </si>
  <si>
    <t>1041</t>
  </si>
  <si>
    <t>1158</t>
  </si>
  <si>
    <t>1174</t>
  </si>
  <si>
    <t>1070</t>
  </si>
  <si>
    <t>1068</t>
  </si>
  <si>
    <t>1069</t>
  </si>
  <si>
    <t>1008</t>
  </si>
  <si>
    <t>1125</t>
  </si>
  <si>
    <t>1017</t>
  </si>
  <si>
    <t>1110</t>
  </si>
  <si>
    <t>1123</t>
  </si>
  <si>
    <t>1159</t>
  </si>
  <si>
    <t>1011</t>
  </si>
  <si>
    <t>1018</t>
  </si>
  <si>
    <t>1036</t>
  </si>
  <si>
    <t>1040</t>
  </si>
  <si>
    <t>1087</t>
  </si>
  <si>
    <t>1117</t>
  </si>
  <si>
    <t>1129</t>
  </si>
  <si>
    <t>1146</t>
  </si>
  <si>
    <t>1165</t>
  </si>
  <si>
    <t>1035</t>
  </si>
  <si>
    <t>1039</t>
  </si>
  <si>
    <t>1115</t>
  </si>
  <si>
    <t>1021</t>
  </si>
  <si>
    <t>1043</t>
  </si>
  <si>
    <t>1073</t>
  </si>
  <si>
    <t>1082</t>
  </si>
  <si>
    <t>1102</t>
  </si>
  <si>
    <t>1116</t>
  </si>
  <si>
    <t>1020</t>
  </si>
  <si>
    <t>1022</t>
  </si>
  <si>
    <t>1023</t>
  </si>
  <si>
    <t>1025</t>
  </si>
  <si>
    <t>1072</t>
  </si>
  <si>
    <t>1083</t>
  </si>
  <si>
    <t>1090</t>
  </si>
  <si>
    <t>1098</t>
  </si>
  <si>
    <t>1106</t>
  </si>
  <si>
    <t>1107</t>
  </si>
  <si>
    <t>1124</t>
  </si>
  <si>
    <t>1130</t>
  </si>
  <si>
    <t>1024</t>
  </si>
  <si>
    <t>1161</t>
  </si>
  <si>
    <t>1162</t>
  </si>
  <si>
    <t>1169</t>
  </si>
  <si>
    <t>1049</t>
  </si>
  <si>
    <t>1091</t>
  </si>
  <si>
    <t>1099</t>
  </si>
  <si>
    <t>1104</t>
  </si>
  <si>
    <t>1111</t>
  </si>
  <si>
    <t>1152</t>
  </si>
  <si>
    <t>1153</t>
  </si>
  <si>
    <t>1166</t>
  </si>
  <si>
    <t>1001</t>
  </si>
  <si>
    <t>1071</t>
  </si>
  <si>
    <t>1093</t>
  </si>
  <si>
    <t>1101</t>
  </si>
  <si>
    <t>1128</t>
  </si>
  <si>
    <t>1131</t>
  </si>
  <si>
    <t>1132</t>
  </si>
  <si>
    <t>1151</t>
  </si>
  <si>
    <t>1173</t>
  </si>
  <si>
    <t>1189</t>
  </si>
  <si>
    <t>1044</t>
  </si>
  <si>
    <t>1045</t>
  </si>
  <si>
    <t>1086</t>
  </si>
  <si>
    <t>1092</t>
  </si>
  <si>
    <t>1100</t>
  </si>
  <si>
    <t>1103</t>
  </si>
  <si>
    <t>1108</t>
  </si>
  <si>
    <t>1113</t>
  </si>
  <si>
    <t>1135</t>
  </si>
  <si>
    <t>1136</t>
  </si>
  <si>
    <t>1167</t>
  </si>
  <si>
    <t>1168</t>
  </si>
  <si>
    <t>1172</t>
  </si>
  <si>
    <t>1177</t>
  </si>
  <si>
    <t>1192</t>
  </si>
  <si>
    <t>1195</t>
  </si>
  <si>
    <t>1184</t>
  </si>
  <si>
    <t>1078</t>
  </si>
  <si>
    <t>1010</t>
  </si>
  <si>
    <t>1077</t>
  </si>
  <si>
    <t>1114</t>
  </si>
  <si>
    <t>1067</t>
  </si>
  <si>
    <t>1079</t>
  </si>
  <si>
    <t>1080</t>
  </si>
  <si>
    <t>1056</t>
  </si>
  <si>
    <t>1058</t>
  </si>
  <si>
    <t>1055</t>
  </si>
  <si>
    <t>1064</t>
  </si>
  <si>
    <t>1052</t>
  </si>
  <si>
    <t>1047</t>
  </si>
  <si>
    <t>1088</t>
  </si>
  <si>
    <t>1046</t>
  </si>
  <si>
    <t>1084</t>
  </si>
  <si>
    <t>1005</t>
  </si>
  <si>
    <t>1014</t>
  </si>
  <si>
    <t>1032</t>
  </si>
  <si>
    <t>1061</t>
  </si>
  <si>
    <t>1002</t>
  </si>
  <si>
    <t>1016</t>
  </si>
  <si>
    <t>1053</t>
  </si>
  <si>
    <t>1054</t>
  </si>
  <si>
    <t>1033</t>
  </si>
  <si>
    <t>1034</t>
  </si>
  <si>
    <t>1048</t>
  </si>
  <si>
    <t>1059</t>
  </si>
  <si>
    <t>1060</t>
  </si>
  <si>
    <t>1126</t>
  </si>
  <si>
    <t>1127</t>
  </si>
  <si>
    <t>1012</t>
  </si>
  <si>
    <t>1030</t>
  </si>
  <si>
    <t>1109</t>
  </si>
  <si>
    <t>1122</t>
  </si>
  <si>
    <t>1009</t>
  </si>
  <si>
    <t>1037</t>
  </si>
  <si>
    <t>1038</t>
  </si>
  <si>
    <t>1085</t>
  </si>
  <si>
    <t>1180</t>
  </si>
  <si>
    <t>1187</t>
  </si>
  <si>
    <t>1089</t>
  </si>
  <si>
    <t>1142</t>
  </si>
  <si>
    <t>1144</t>
  </si>
  <si>
    <t>1147</t>
  </si>
  <si>
    <t>1112</t>
  </si>
  <si>
    <t>1150</t>
  </si>
  <si>
    <t>1145</t>
  </si>
  <si>
    <t>1149</t>
  </si>
  <si>
    <t>1157</t>
  </si>
  <si>
    <t>1139</t>
  </si>
  <si>
    <t>1163</t>
  </si>
  <si>
    <t>1028</t>
  </si>
  <si>
    <t>1027</t>
  </si>
  <si>
    <t>1031</t>
  </si>
  <si>
    <t>1105</t>
  </si>
  <si>
    <t>1007</t>
  </si>
  <si>
    <t>1029</t>
  </si>
  <si>
    <t>1176</t>
  </si>
  <si>
    <t>1188</t>
  </si>
  <si>
    <t>1081</t>
  </si>
  <si>
    <t>1193/1</t>
  </si>
  <si>
    <t>1155</t>
  </si>
  <si>
    <t>1191</t>
  </si>
  <si>
    <t>1193</t>
  </si>
  <si>
    <t>1194</t>
  </si>
  <si>
    <t>Hilux (mod. 2005 en adelante) Conductor (Chico)</t>
  </si>
  <si>
    <t>Hilux (mod. 2005 en adelante) Banquina (Grande)</t>
  </si>
  <si>
    <t xml:space="preserve">   Sistemas Especiales     </t>
  </si>
  <si>
    <t xml:space="preserve">Kit Int/Guardapolvo Homocinetica Hilux 4X4  (del 2005 en adelante)                      </t>
  </si>
  <si>
    <t>Kit Interior/Guardapolvo Hilux 4X4  (hasta el 2005)</t>
  </si>
  <si>
    <t>Bomba inyec.</t>
  </si>
  <si>
    <t>Fiesta-Mondeo-Courier Diesel  (motor ENDURA)</t>
  </si>
  <si>
    <t xml:space="preserve">S10 4X2 / Clark (Chica) </t>
  </si>
  <si>
    <t>R19 - Clio - Express Diesel (Delantero) /R19 1.7 Chamad</t>
  </si>
  <si>
    <t>R19 - Clio - Express Diesel (Ancho) /R19 1.7 (Chamade)</t>
  </si>
  <si>
    <t>2.0 - 2.2 - Traffic (Diesel) Y (Nafta) /R19 1.7 (Chamade)</t>
  </si>
  <si>
    <t>AGROMETAL</t>
  </si>
  <si>
    <t>ASTIVIA</t>
  </si>
  <si>
    <t>CHEVROLET</t>
  </si>
  <si>
    <t>CITROEN</t>
  </si>
  <si>
    <t>CUMMINS</t>
  </si>
  <si>
    <t>DEUTZ</t>
  </si>
  <si>
    <t>FIAT</t>
  </si>
  <si>
    <t>FORD</t>
  </si>
  <si>
    <t>HELVETICA</t>
  </si>
  <si>
    <t>ISUZU</t>
  </si>
  <si>
    <t>MERCEDES BENZ</t>
  </si>
  <si>
    <t>MONTENEGRO</t>
  </si>
  <si>
    <t>PERKINS</t>
  </si>
  <si>
    <t>PEUGEOT</t>
  </si>
  <si>
    <t>RANDON</t>
  </si>
  <si>
    <t>RENAULT</t>
  </si>
  <si>
    <t>SALTO</t>
  </si>
  <si>
    <t>TOYOTA</t>
  </si>
  <si>
    <t>VW - DODGE</t>
  </si>
  <si>
    <t>ZANELLO</t>
  </si>
  <si>
    <t>Motor Fire 1.3 8 Valv. (Aluminio) (Tipo Original)</t>
  </si>
  <si>
    <t>$ 32.27</t>
  </si>
  <si>
    <t>****</t>
  </si>
  <si>
    <t>$ 34.21</t>
  </si>
  <si>
    <t>F-100 Hasta Mod. 1978 (Delantera)</t>
  </si>
  <si>
    <t>F-100 Desde Mod. 1978 En Adelante (Delantera)</t>
  </si>
  <si>
    <t>Ford Ranger 4X4 (Delantera)</t>
  </si>
  <si>
    <t>F 14000 (Camión) Chev.-Fiat 150 Turbo (Trasera)</t>
  </si>
  <si>
    <t>F-100 C/ Dif. Rockwell (Trasera)</t>
  </si>
  <si>
    <t>F-100 C/ Dif. Dana 46  (Trasera)</t>
  </si>
  <si>
    <t>F-100 Mod 80 En Adelante (Trasera)</t>
  </si>
  <si>
    <t>F-350 / F-100 Mod. 99 En Adelante (Trasera)</t>
  </si>
  <si>
    <t>Transit  (Delantera)</t>
  </si>
  <si>
    <t>Ranger Mod Nuevo 4X2 (Delantera)</t>
  </si>
  <si>
    <t>Trasera F 4000  (Trasera)</t>
  </si>
  <si>
    <t>F-100 (Duty) Mod. 2000 En Adelante (Delantera)</t>
  </si>
  <si>
    <t>F-100 (Diesel) Hasta Mod. 1999 (Delantera)</t>
  </si>
  <si>
    <t>Ranger 2.8-3.0 3/4 Toneladas  (Trasera)</t>
  </si>
  <si>
    <t>Ranger 2.8-3.0 1 Toneladas  (Trasera)</t>
  </si>
  <si>
    <t>Ford F-100 Mod 99 En Adelante (Duty) (Trasera)</t>
  </si>
  <si>
    <t>Ford Galaxi / Orion  (trasera)</t>
  </si>
  <si>
    <t>F-100 (Hasta Mod 80) Con Diferencial Transax (trasera)</t>
  </si>
  <si>
    <t>Fiesta-Ka-Courier-Focus-Ecosport (Trasera)</t>
  </si>
  <si>
    <t>Gol 1,0 8 Y 16V/Gol trend-Savei 1,6 Mod. Nue - Suran</t>
  </si>
  <si>
    <t>Trasera Silverado Mod. 97/ D-20 Dif Dana 46</t>
  </si>
  <si>
    <t>Ranger 2.5</t>
  </si>
  <si>
    <t>Ranger 2.8 (Trasero)</t>
  </si>
  <si>
    <t>Maxion S4 (D20 - Silverado 4 Cil.)</t>
  </si>
  <si>
    <t>60.40</t>
  </si>
  <si>
    <t>79.40</t>
  </si>
  <si>
    <t>9.30</t>
  </si>
  <si>
    <t>1198</t>
  </si>
  <si>
    <t>C3 - C4 - Picasso 1.6cc 16V motor TU5JA</t>
  </si>
  <si>
    <t>307 1.6cc 16V motor TU5JA</t>
  </si>
  <si>
    <t>1197</t>
  </si>
  <si>
    <t>Twingo - Clio II 1.2cc  8/16V motor D4F / D7F</t>
  </si>
  <si>
    <t>1199</t>
  </si>
  <si>
    <t>1196</t>
  </si>
  <si>
    <t>1200</t>
  </si>
  <si>
    <t>Portareten Y Reten Gol Trend - Voyage - Suran - Fox</t>
  </si>
  <si>
    <t>CHERY</t>
  </si>
  <si>
    <t>1203 B</t>
  </si>
  <si>
    <t>1203 C</t>
  </si>
  <si>
    <t>Tiggo 4 x 4 (Banquina)</t>
  </si>
  <si>
    <t>Tiggo 4 x 4 (Conductor)</t>
  </si>
  <si>
    <t>1201</t>
  </si>
  <si>
    <t>1202</t>
  </si>
  <si>
    <t>Electronico (Tipo Original - Giratorio) POLIACRILICO</t>
  </si>
  <si>
    <t>Electronico (Tipo Original - Giratorio) VITON</t>
  </si>
  <si>
    <t>12,5 / 16</t>
  </si>
  <si>
    <t>1206</t>
  </si>
  <si>
    <t>1204</t>
  </si>
  <si>
    <t>1205</t>
  </si>
  <si>
    <t>Estanqueidad</t>
  </si>
  <si>
    <t>Tapa de cilindro K4M - F4R (Grande)</t>
  </si>
  <si>
    <t>Tapa de cilindro K4M - F4R (Chico)</t>
  </si>
  <si>
    <t>Motor Fire (8 Valvulas)</t>
  </si>
  <si>
    <t>38140</t>
  </si>
  <si>
    <t>Valvula</t>
  </si>
  <si>
    <t xml:space="preserve">Chevrolet 400 / Chevy (Arandela) KIT </t>
  </si>
  <si>
    <t>38401</t>
  </si>
  <si>
    <t>Ford Falcon / F100 / Fairlane (6cil.) (Sombrerito) KIT</t>
  </si>
  <si>
    <t>1207</t>
  </si>
  <si>
    <t>Zetec 1.4 16V y Sigma 1.6 (Fiesta, Ecosport, Kinetic)</t>
  </si>
  <si>
    <t>6,7/22</t>
  </si>
  <si>
    <t>1209</t>
  </si>
  <si>
    <t>1208</t>
  </si>
  <si>
    <t>Clio II - Twingo 1,2cc</t>
  </si>
  <si>
    <t>1210</t>
  </si>
  <si>
    <t>1211C</t>
  </si>
  <si>
    <t>10./21</t>
  </si>
  <si>
    <t>Fox, Suran, Trend, Saveiro, 2007 en adel.</t>
  </si>
  <si>
    <t>1212</t>
  </si>
  <si>
    <t>1213</t>
  </si>
  <si>
    <t>1214</t>
  </si>
  <si>
    <t>11/18,5</t>
  </si>
  <si>
    <t>1215</t>
  </si>
  <si>
    <t>Gol / Saveiro / Suran. Etc.(Caja MQ 200)  (Conductor)</t>
  </si>
  <si>
    <t>1216V</t>
  </si>
  <si>
    <t>Admision K4M con Distribucion Variable</t>
  </si>
  <si>
    <t>1217</t>
  </si>
  <si>
    <t xml:space="preserve">Amarok </t>
  </si>
  <si>
    <t>1080b-c</t>
  </si>
  <si>
    <t>Misma aplicación (Art.1080) con lado (Banq. Y Cond.)</t>
  </si>
  <si>
    <t>1218</t>
  </si>
  <si>
    <t>Gol / Saveiro / Suran. Etc.(Caja MQ 200)  (Banquina)</t>
  </si>
  <si>
    <t>Valvulas</t>
  </si>
  <si>
    <t>38631</t>
  </si>
  <si>
    <t>38632</t>
  </si>
  <si>
    <t>R 12/18 motor 1400cc Sombrerito (Silicona)</t>
  </si>
  <si>
    <t>R 12 1.6 con soporte de chapa (Silicona)</t>
  </si>
  <si>
    <t>1219</t>
  </si>
  <si>
    <t>Tapa de cilindro D4F - D7F (Clio - Twingo 1.2)</t>
  </si>
  <si>
    <t>1130/2</t>
  </si>
  <si>
    <t>Reten y Portaret. Ka/Fiesta/Ecosport Motor Z. Rocam (Con reten cambiable)</t>
  </si>
  <si>
    <t>Reten y portareten Z. Rocam Ka/fiesta/Etc. (t. Original)</t>
  </si>
  <si>
    <t>1221</t>
  </si>
  <si>
    <t>Ranger - Transit Motor 2.2/3.2 motor PUMA</t>
  </si>
  <si>
    <t>1220</t>
  </si>
  <si>
    <t>7. /10</t>
  </si>
  <si>
    <t>Vento, Amarok 2.0 TDI / Bora, Vento 1.9 TDI</t>
  </si>
  <si>
    <t>BEDFORD</t>
  </si>
  <si>
    <t>Fiesta - Motor ZETEC 1,4 16V - Sigma 1,6</t>
  </si>
  <si>
    <t>38402</t>
  </si>
  <si>
    <t>Ford V8 (Sombrerito) KIT</t>
  </si>
  <si>
    <t>1224</t>
  </si>
  <si>
    <t>5883sa</t>
  </si>
  <si>
    <t>Aveo 1.4 / 1.6 de 16V</t>
  </si>
  <si>
    <t>Trasera S10 2.8</t>
  </si>
  <si>
    <t>1225</t>
  </si>
  <si>
    <t>5907sa</t>
  </si>
  <si>
    <t>1.6 16V Motor TU5JP4 (Con dist. Variable)</t>
  </si>
  <si>
    <t>1226</t>
  </si>
  <si>
    <t>Duratec 2.0 / 2.3 16V (Focus, Ecosport, Mondeo, Ranger</t>
  </si>
  <si>
    <t>1222</t>
  </si>
  <si>
    <t>1223</t>
  </si>
  <si>
    <t>Clio 2 1,4-1,6 K7M/Twingo 1.2-1.4-1.6 D4R/D7F/J6/Jf / Master G9U/G9T</t>
  </si>
  <si>
    <t>Aveo / Sonic</t>
  </si>
  <si>
    <t>1227</t>
  </si>
  <si>
    <t>motor Etorq 1.6/1.8 16V (Palio-Strada-Punto-Etc.)</t>
  </si>
  <si>
    <t>1235</t>
  </si>
  <si>
    <t>Master G9U - G9T  2.2 / 2.5</t>
  </si>
  <si>
    <t>1242V</t>
  </si>
  <si>
    <t>Vento-Passat-Cirocco-A3-A4 TSI 2.0-TFSI 1.8/2.0 (Viton)</t>
  </si>
  <si>
    <t>1234</t>
  </si>
  <si>
    <t>1234V</t>
  </si>
  <si>
    <r>
      <t xml:space="preserve">Master G9u / G9T 2.5 - 2.2 </t>
    </r>
    <r>
      <rPr>
        <b/>
        <sz val="12"/>
        <color theme="3" tint="-0.499984740745262"/>
        <rFont val="Calibri"/>
        <family val="2"/>
        <scheme val="minor"/>
      </rPr>
      <t xml:space="preserve"> (VITON)</t>
    </r>
  </si>
  <si>
    <r>
      <t xml:space="preserve">Master G9u / G9T 2.5 - 2.2 </t>
    </r>
    <r>
      <rPr>
        <b/>
        <sz val="12"/>
        <color theme="3" tint="-0.499984740745262"/>
        <rFont val="Calibri"/>
        <family val="2"/>
        <scheme val="minor"/>
      </rPr>
      <t xml:space="preserve"> (Grande)</t>
    </r>
  </si>
  <si>
    <t>1230</t>
  </si>
  <si>
    <r>
      <t xml:space="preserve">Hilux 2016 en adelante (Nº Original </t>
    </r>
    <r>
      <rPr>
        <b/>
        <sz val="12"/>
        <color theme="3" tint="-0.499984740745262"/>
        <rFont val="Calibri"/>
        <family val="2"/>
        <scheme val="minor"/>
      </rPr>
      <t>90311-S0001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</si>
  <si>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Hilux 2016 en adelante (Nº Original </t>
    </r>
    <r>
      <rPr>
        <b/>
        <sz val="12"/>
        <color theme="3" tint="-0.499984740745262"/>
        <rFont val="Calibri"/>
        <family val="2"/>
        <scheme val="minor"/>
      </rPr>
      <t>90311-T0065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</si>
  <si>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Salida Hilux (4x2) mod 2005/…. (N° original </t>
    </r>
    <r>
      <rPr>
        <b/>
        <sz val="12"/>
        <color theme="3" tint="-0.499984740745262"/>
        <rFont val="Calibri"/>
        <family val="2"/>
        <scheme val="minor"/>
      </rPr>
      <t>90311-40001</t>
    </r>
    <r>
      <rPr>
        <sz val="12"/>
        <color theme="3" tint="-0.499984740745262"/>
        <rFont val="Calibri"/>
        <family val="2"/>
        <scheme val="minor"/>
      </rPr>
      <t xml:space="preserve">) </t>
    </r>
  </si>
  <si>
    <t>2395-403966</t>
  </si>
  <si>
    <t>administracion@retenesbaztarrica.com.ar</t>
  </si>
  <si>
    <t>Telefono: (02395) 451610</t>
  </si>
  <si>
    <r>
      <t>Hilux 2,8 mod (1990/2000) (N° original</t>
    </r>
    <r>
      <rPr>
        <b/>
        <sz val="12"/>
        <color theme="3" tint="-0.499984740745262"/>
        <rFont val="Calibri"/>
        <family val="2"/>
        <scheme val="minor"/>
      </rPr>
      <t xml:space="preserve"> 90311-38047</t>
    </r>
    <r>
      <rPr>
        <sz val="12"/>
        <color theme="3" tint="-0.499984740745262"/>
        <rFont val="Calibri"/>
        <family val="2"/>
        <scheme val="minor"/>
      </rPr>
      <t>)</t>
    </r>
  </si>
  <si>
    <t>1228</t>
  </si>
  <si>
    <t>Inyector</t>
  </si>
  <si>
    <r>
      <t xml:space="preserve">Masa Trasera Hilux 2011/…  Nº Orig. </t>
    </r>
    <r>
      <rPr>
        <b/>
        <sz val="12"/>
        <color theme="3" tint="-0.499984740745262"/>
        <rFont val="Calibri"/>
        <family val="2"/>
        <scheme val="minor"/>
      </rPr>
      <t>90313-T0002</t>
    </r>
  </si>
  <si>
    <r>
      <t xml:space="preserve">Hilux/SW4 2,5/3,0 cc mod (2005/2015) N° orig </t>
    </r>
    <r>
      <rPr>
        <b/>
        <sz val="12"/>
        <color theme="3" tint="-0.499984740745262"/>
        <rFont val="Calibri"/>
        <family val="2"/>
        <scheme val="minor"/>
      </rPr>
      <t>23682-30020</t>
    </r>
  </si>
  <si>
    <t>1229</t>
  </si>
  <si>
    <r>
      <t xml:space="preserve">Hilux/SW4 2,5/3,0 cc mod (2005/2015) N° orig </t>
    </r>
    <r>
      <rPr>
        <b/>
        <sz val="12"/>
        <color theme="3" tint="-0.499984740745262"/>
        <rFont val="Calibri"/>
        <family val="2"/>
        <scheme val="minor"/>
      </rPr>
      <t>23681-30010</t>
    </r>
  </si>
  <si>
    <t>1231</t>
  </si>
  <si>
    <t>Salida Ranger caja 6ta 2012/…..</t>
  </si>
  <si>
    <t>8/13</t>
  </si>
  <si>
    <t>Caja/Directa</t>
  </si>
  <si>
    <t>1232</t>
  </si>
  <si>
    <t xml:space="preserve">Ranger mod 2012 en adelante </t>
  </si>
  <si>
    <t>9,5/17,5</t>
  </si>
  <si>
    <t>1233</t>
  </si>
  <si>
    <t>1233V</t>
  </si>
  <si>
    <r>
      <t xml:space="preserve">Master G9U - G9T  2.2 / 2.5 en </t>
    </r>
    <r>
      <rPr>
        <b/>
        <sz val="12"/>
        <rFont val="Calibri"/>
        <family val="2"/>
        <scheme val="minor"/>
      </rPr>
      <t>VITON</t>
    </r>
  </si>
  <si>
    <t>1236</t>
  </si>
  <si>
    <t>Alternador</t>
  </si>
  <si>
    <t>9193</t>
  </si>
  <si>
    <t>9850</t>
  </si>
  <si>
    <t>1239</t>
  </si>
  <si>
    <t>1240</t>
  </si>
  <si>
    <r>
      <t xml:space="preserve">motor </t>
    </r>
    <r>
      <rPr>
        <b/>
        <sz val="12"/>
        <color theme="3" tint="-0.499984740745262"/>
        <rFont val="Calibri"/>
        <family val="2"/>
        <scheme val="minor"/>
      </rPr>
      <t>E-TORQ</t>
    </r>
    <r>
      <rPr>
        <sz val="12"/>
        <color theme="3" tint="-0.499984740745262"/>
        <rFont val="Calibri"/>
        <family val="2"/>
        <scheme val="minor"/>
      </rPr>
      <t xml:space="preserve"> 1.6/1.8 16V (Palio-Strada-Punto-Toro-Etc.)</t>
    </r>
  </si>
  <si>
    <t>1241</t>
  </si>
  <si>
    <t>1256</t>
  </si>
  <si>
    <t>AMAROK motor TDI 2,0</t>
  </si>
  <si>
    <t>8,5/10</t>
  </si>
  <si>
    <t>1237V</t>
  </si>
  <si>
    <r>
      <t xml:space="preserve">Motor Maxion HS 2,5 en </t>
    </r>
    <r>
      <rPr>
        <b/>
        <sz val="12"/>
        <color theme="3" tint="-0.499984740745262"/>
        <rFont val="Calibri"/>
        <family val="2"/>
        <scheme val="minor"/>
      </rPr>
      <t>VITON</t>
    </r>
  </si>
  <si>
    <t>36/40</t>
  </si>
  <si>
    <t>5,7/7,3</t>
  </si>
  <si>
    <t>1238V</t>
  </si>
  <si>
    <r>
      <t xml:space="preserve">Motor MAXION HS (Blazer, S10,etc) </t>
    </r>
    <r>
      <rPr>
        <b/>
        <sz val="12"/>
        <color theme="3" tint="-0.499984740745262"/>
        <rFont val="Calibri"/>
        <family val="2"/>
        <scheme val="minor"/>
      </rPr>
      <t>(BOSCH) en VITON</t>
    </r>
  </si>
  <si>
    <r>
      <t xml:space="preserve">Corsa, Vectra, Astra, etc en </t>
    </r>
    <r>
      <rPr>
        <b/>
        <sz val="12"/>
        <color theme="3" tint="-0.499984740745262"/>
        <rFont val="Calibri"/>
        <family val="2"/>
        <scheme val="minor"/>
      </rPr>
      <t>VITON</t>
    </r>
  </si>
  <si>
    <r>
      <t xml:space="preserve">Motor Maxion HS - Power Stroke 2,8 </t>
    </r>
    <r>
      <rPr>
        <b/>
        <sz val="12"/>
        <color theme="3" tint="-0.499984740745262"/>
        <rFont val="Calibri"/>
        <family val="2"/>
        <scheme val="minor"/>
      </rPr>
      <t>(BOSCH) en VITON</t>
    </r>
  </si>
  <si>
    <t>POR MARCA Y APLICACIÓN</t>
  </si>
  <si>
    <t>1070 v</t>
  </si>
  <si>
    <r>
      <t xml:space="preserve">Serie B Y C  (Silicona) en </t>
    </r>
    <r>
      <rPr>
        <b/>
        <sz val="12"/>
        <color theme="3" tint="-0.499984740745262"/>
        <rFont val="Calibri"/>
        <family val="2"/>
        <scheme val="minor"/>
      </rPr>
      <t>VITON</t>
    </r>
  </si>
  <si>
    <t>PRECIOS + IVA</t>
  </si>
  <si>
    <r>
      <t>Hilux 3,0 Modelo 2000-2005/SW4 (Nº original</t>
    </r>
    <r>
      <rPr>
        <b/>
        <sz val="12"/>
        <color theme="3" tint="-0.499984740745262"/>
        <rFont val="Calibri"/>
        <family val="2"/>
        <scheme val="minor"/>
      </rPr>
      <t xml:space="preserve"> 90080-31110)</t>
    </r>
  </si>
  <si>
    <r>
      <t>Salida Trasera Hilux (4x4) mod 2005/… (N° orig</t>
    </r>
    <r>
      <rPr>
        <b/>
        <sz val="12"/>
        <color theme="3" tint="-0.499984740745262"/>
        <rFont val="Calibri"/>
        <family val="2"/>
        <scheme val="minor"/>
      </rPr>
      <t xml:space="preserve"> 90311-40007</t>
    </r>
    <r>
      <rPr>
        <sz val="12"/>
        <color theme="3" tint="-0.499984740745262"/>
        <rFont val="Calibri"/>
        <family val="2"/>
        <scheme val="minor"/>
      </rPr>
      <t xml:space="preserve">) </t>
    </r>
  </si>
  <si>
    <r>
      <t xml:space="preserve">Delantera Hilux (4X4) hasta mod 2005 (N° ori: </t>
    </r>
    <r>
      <rPr>
        <b/>
        <sz val="12"/>
        <color theme="3" tint="-0.499984740745262"/>
        <rFont val="Calibri"/>
        <family val="2"/>
        <scheme val="minor"/>
      </rPr>
      <t>90311-66001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</si>
  <si>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Directa Hilux 4X4 (N° original: </t>
    </r>
    <r>
      <rPr>
        <b/>
        <sz val="12"/>
        <color theme="3" tint="-0.499984740745262"/>
        <rFont val="Calibri"/>
        <family val="2"/>
        <scheme val="minor"/>
      </rPr>
      <t>90311-30115</t>
    </r>
    <r>
      <rPr>
        <sz val="12"/>
        <color theme="3" tint="-0.499984740745262"/>
        <rFont val="Calibri"/>
        <family val="2"/>
        <scheme val="minor"/>
      </rPr>
      <t>)</t>
    </r>
  </si>
  <si>
    <r>
      <t xml:space="preserve">FOCUS/MODEO motor </t>
    </r>
    <r>
      <rPr>
        <b/>
        <sz val="12"/>
        <color theme="3" tint="-0.499984740745262"/>
        <rFont val="Calibri"/>
        <family val="2"/>
        <scheme val="minor"/>
      </rPr>
      <t>TDCI</t>
    </r>
    <r>
      <rPr>
        <sz val="12"/>
        <color theme="3" tint="-0.499984740745262"/>
        <rFont val="Calibri"/>
        <family val="2"/>
        <scheme val="minor"/>
      </rPr>
      <t xml:space="preserve"> 1,8 cc</t>
    </r>
  </si>
  <si>
    <r>
      <t xml:space="preserve">Inyector/Tapa de valvulas motor 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PUMA</t>
    </r>
  </si>
  <si>
    <t>9675</t>
  </si>
  <si>
    <t>Corsa 1,0/1,4/1,6 (Nafta) - Monza 1,8 - 2,0 - Sony - Cruze</t>
  </si>
  <si>
    <t>Palio Weekend, Siene, Punto, Idea, etc 1,8 cc</t>
  </si>
  <si>
    <t>1243</t>
  </si>
  <si>
    <t>motor SIGMA 1,6 16v (distribucion variable)</t>
  </si>
  <si>
    <t>1244</t>
  </si>
  <si>
    <t>1140</t>
  </si>
  <si>
    <t>Hilux (4x4)</t>
  </si>
  <si>
    <t>1244V</t>
  </si>
  <si>
    <r>
      <t xml:space="preserve">motor THP 1,6cc 16V </t>
    </r>
    <r>
      <rPr>
        <b/>
        <i/>
        <sz val="12"/>
        <color theme="3" tint="-0.499984740745262"/>
        <rFont val="Calibri"/>
        <family val="2"/>
        <scheme val="minor"/>
      </rPr>
      <t>(Viton)</t>
    </r>
  </si>
  <si>
    <r>
      <t xml:space="preserve">motor THP 1,6cc 16V </t>
    </r>
    <r>
      <rPr>
        <b/>
        <i/>
        <sz val="12"/>
        <color theme="3" tint="-0.499984740745262"/>
        <rFont val="Calibri"/>
        <family val="2"/>
        <scheme val="minor"/>
      </rPr>
      <t xml:space="preserve">(Viton) </t>
    </r>
  </si>
  <si>
    <t>1214D</t>
  </si>
  <si>
    <t>9960</t>
  </si>
  <si>
    <t>1246</t>
  </si>
  <si>
    <t>1245</t>
  </si>
  <si>
    <t>Trasera RANGER 2012/…….</t>
  </si>
  <si>
    <t>5808 sa</t>
  </si>
  <si>
    <t>bi</t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</si>
  <si>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FIRE EVO</t>
    </r>
  </si>
  <si>
    <t>Motor Fire 1.0/1.3 16 Valv. (Tipo Original)</t>
  </si>
  <si>
    <r>
      <t>Masa Trasera Hilux 2005/2011 Nº Orig.</t>
    </r>
    <r>
      <rPr>
        <b/>
        <sz val="12"/>
        <color theme="3" tint="-0.499984740745262"/>
        <rFont val="Calibri"/>
        <family val="2"/>
        <scheme val="minor"/>
      </rPr>
      <t xml:space="preserve"> 90313-54001</t>
    </r>
  </si>
  <si>
    <t>9/24</t>
  </si>
  <si>
    <t>8/17.5</t>
  </si>
  <si>
    <t>1247</t>
  </si>
  <si>
    <t>Tapa Valvulas</t>
  </si>
  <si>
    <t>Clio 1,2cc D4F (BUJIAS)</t>
  </si>
  <si>
    <t>9,5/12,5</t>
  </si>
  <si>
    <t>Arbol Auxiliar</t>
  </si>
  <si>
    <t>Arbol Auxiliar -Bomba De Aceite Corsa (Diesel) 1,7</t>
  </si>
  <si>
    <t xml:space="preserve"> Hdi 2,0 / 2.0cc 16v (307/308/408) </t>
  </si>
  <si>
    <t>Hdi  1,6cc / 2.0cc 16V (307/308/408)</t>
  </si>
  <si>
    <t>205/206/207/306/307/405/308/408, etc nafta</t>
  </si>
  <si>
    <r>
      <t xml:space="preserve">motor </t>
    </r>
    <r>
      <rPr>
        <b/>
        <sz val="12"/>
        <color theme="3" tint="-0.499984740745262"/>
        <rFont val="Calibri"/>
        <family val="2"/>
        <scheme val="minor"/>
      </rPr>
      <t>HDI 1.6 cc</t>
    </r>
    <r>
      <rPr>
        <sz val="12"/>
        <color theme="3" tint="-0.499984740745262"/>
        <rFont val="Calibri"/>
        <family val="2"/>
        <scheme val="minor"/>
      </rPr>
      <t xml:space="preserve"> /</t>
    </r>
    <r>
      <rPr>
        <b/>
        <sz val="12"/>
        <color theme="3" tint="-0.499984740745262"/>
        <rFont val="Calibri"/>
        <family val="2"/>
        <scheme val="minor"/>
      </rPr>
      <t xml:space="preserve"> 2.0 cc 16v </t>
    </r>
    <r>
      <rPr>
        <sz val="12"/>
        <color theme="3" tint="-0.499984740745262"/>
        <rFont val="Calibri"/>
        <family val="2"/>
        <scheme val="minor"/>
      </rPr>
      <t>nafta (Xsara/C4)</t>
    </r>
  </si>
  <si>
    <r>
      <rPr>
        <sz val="12"/>
        <color theme="3" tint="-0.499984740745262"/>
        <rFont val="Calibri"/>
        <family val="2"/>
        <scheme val="minor"/>
      </rPr>
      <t xml:space="preserve">motor </t>
    </r>
    <r>
      <rPr>
        <b/>
        <sz val="12"/>
        <color theme="3" tint="-0.499984740745262"/>
        <rFont val="Calibri"/>
        <family val="2"/>
        <scheme val="minor"/>
      </rPr>
      <t xml:space="preserve">Hdi 2,0 / 2.0cc 16v nafta (XSARA/C4) </t>
    </r>
  </si>
  <si>
    <t>120V</t>
  </si>
  <si>
    <r>
      <t xml:space="preserve">4-203/6-305/6-354/MAXION S4 </t>
    </r>
    <r>
      <rPr>
        <b/>
        <sz val="12"/>
        <color theme="1"/>
        <rFont val="Calibri"/>
        <family val="2"/>
        <scheme val="minor"/>
      </rPr>
      <t>-Viton-</t>
    </r>
  </si>
  <si>
    <t>38150</t>
  </si>
  <si>
    <t>Opel K-180</t>
  </si>
  <si>
    <t>1248</t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</si>
  <si>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DURATEC</t>
    </r>
    <r>
      <rPr>
        <sz val="12"/>
        <color theme="1"/>
        <rFont val="Calibri"/>
        <family val="2"/>
        <scheme val="minor"/>
      </rPr>
      <t xml:space="preserve"> 2,0/2,3cc (Focus, Ecosport, Mondeo, etc)</t>
    </r>
  </si>
  <si>
    <t>1253</t>
  </si>
  <si>
    <t>S3758</t>
  </si>
  <si>
    <r>
      <t xml:space="preserve">motor </t>
    </r>
    <r>
      <rPr>
        <b/>
        <u/>
        <sz val="12"/>
        <color theme="3" tint="-0.499984740745262"/>
        <rFont val="Calibri"/>
        <family val="2"/>
        <scheme val="minor"/>
      </rPr>
      <t>FIREFLY</t>
    </r>
    <r>
      <rPr>
        <sz val="12"/>
        <color theme="3" tint="-0.499984740745262"/>
        <rFont val="Calibri"/>
        <family val="2"/>
        <scheme val="minor"/>
      </rPr>
      <t xml:space="preserve">  1,3 cc (Crono, Toro, Strada,etc)</t>
    </r>
  </si>
  <si>
    <t>1249</t>
  </si>
  <si>
    <t>S-10 mod 2011/……</t>
  </si>
  <si>
    <r>
      <t xml:space="preserve">Mondeo/focus/Escort motor </t>
    </r>
    <r>
      <rPr>
        <b/>
        <sz val="12"/>
        <color theme="3" tint="-0.499984740745262"/>
        <rFont val="Calibri"/>
        <family val="2"/>
        <scheme val="minor"/>
      </rPr>
      <t>ZETEC</t>
    </r>
    <r>
      <rPr>
        <sz val="12"/>
        <color theme="3" tint="-0.499984740745262"/>
        <rFont val="Calibri"/>
        <family val="2"/>
        <scheme val="minor"/>
      </rPr>
      <t xml:space="preserve"> 1.8/2.0</t>
    </r>
  </si>
  <si>
    <t xml:space="preserve">R12 Motor 1.1 1.3 - 1.4 - 1.6 (Labio Desplazado) </t>
  </si>
  <si>
    <t>1250</t>
  </si>
  <si>
    <t>CRUZE 1,4 cc -turbo- motor ECOTEC</t>
  </si>
  <si>
    <t>6,00/9,00</t>
  </si>
  <si>
    <t>1251</t>
  </si>
  <si>
    <t>Admision Peugeot 1.6 16V TU5JP4 / EW10 2,0 (Dist. Variable)</t>
  </si>
  <si>
    <t>1252</t>
  </si>
  <si>
    <t>9625</t>
  </si>
  <si>
    <t>8/12,5</t>
  </si>
  <si>
    <t>1254</t>
  </si>
  <si>
    <t>S5966</t>
  </si>
  <si>
    <t>1255</t>
  </si>
  <si>
    <t>S5961</t>
  </si>
  <si>
    <t>Trasero motor EA 211 (MSI) 1,0/1,6 Up/Polo,etc</t>
  </si>
  <si>
    <t>motor EA 211 (MSI) 1,0/1,6 Up/Polo, etc</t>
  </si>
  <si>
    <r>
      <t xml:space="preserve">Trasera  Hilux (Hasta Modelo 2005) - N° Ori: </t>
    </r>
    <r>
      <rPr>
        <b/>
        <sz val="12"/>
        <color theme="3" tint="-0.499984740745262"/>
        <rFont val="Calibri"/>
        <family val="2"/>
        <scheme val="minor"/>
      </rPr>
      <t>90310-50006</t>
    </r>
  </si>
  <si>
    <r>
      <t xml:space="preserve">Hilux 2005/2016 (N° original </t>
    </r>
    <r>
      <rPr>
        <b/>
        <sz val="12"/>
        <color theme="3" tint="-0.499984740745262"/>
        <rFont val="Calibri"/>
        <family val="2"/>
        <scheme val="minor"/>
      </rPr>
      <t>90311-41009</t>
    </r>
    <r>
      <rPr>
        <sz val="12"/>
        <color theme="3" tint="-0.499984740745262"/>
        <rFont val="Calibri"/>
        <family val="2"/>
        <scheme val="minor"/>
      </rPr>
      <t>)</t>
    </r>
    <r>
      <rPr>
        <b/>
        <sz val="12"/>
        <color theme="3" tint="-0.499984740745262"/>
        <rFont val="Calibri"/>
        <family val="2"/>
        <scheme val="minor"/>
      </rPr>
      <t xml:space="preserve"> -Trasero-</t>
    </r>
  </si>
  <si>
    <r>
      <t xml:space="preserve">Hilux </t>
    </r>
    <r>
      <rPr>
        <b/>
        <sz val="12"/>
        <color theme="3" tint="-0.499984740745262"/>
        <rFont val="Calibri"/>
        <family val="2"/>
        <scheme val="minor"/>
      </rPr>
      <t xml:space="preserve">(4x4) </t>
    </r>
    <r>
      <rPr>
        <sz val="12"/>
        <color theme="3" tint="-0.499984740745262"/>
        <rFont val="Calibri"/>
        <family val="2"/>
        <scheme val="minor"/>
      </rPr>
      <t xml:space="preserve"> 2005/….. (N° original </t>
    </r>
    <r>
      <rPr>
        <b/>
        <sz val="12"/>
        <color theme="3" tint="-0.499984740745262"/>
        <rFont val="Calibri"/>
        <family val="2"/>
        <scheme val="minor"/>
      </rPr>
      <t>90311-41009</t>
    </r>
    <r>
      <rPr>
        <sz val="12"/>
        <color theme="3" tint="-0.499984740745262"/>
        <rFont val="Calibri"/>
        <family val="2"/>
        <scheme val="minor"/>
      </rPr>
      <t>)</t>
    </r>
    <r>
      <rPr>
        <b/>
        <sz val="12"/>
        <color theme="3" tint="-0.499984740745262"/>
        <rFont val="Calibri"/>
        <family val="2"/>
        <scheme val="minor"/>
      </rPr>
      <t xml:space="preserve"> -Delantero-</t>
    </r>
  </si>
  <si>
    <t>Tiggo 2.0 16V (SQR484F)</t>
  </si>
  <si>
    <t>Arbol auxiliar</t>
  </si>
  <si>
    <t>Palio/Siena/Strada, motor SPI 1,6 8V</t>
  </si>
  <si>
    <t>Motor Fire 1,3/1,4 (8 Valvulas)</t>
  </si>
  <si>
    <r>
      <t xml:space="preserve">motor </t>
    </r>
    <r>
      <rPr>
        <b/>
        <sz val="12"/>
        <color theme="3" tint="-0.499984740745262"/>
        <rFont val="Calibri"/>
        <family val="2"/>
        <scheme val="minor"/>
      </rPr>
      <t>H4M</t>
    </r>
    <r>
      <rPr>
        <sz val="12"/>
        <color theme="3" tint="-0.499984740745262"/>
        <rFont val="Calibri"/>
        <family val="2"/>
        <scheme val="minor"/>
      </rPr>
      <t xml:space="preserve"> 1,6cc 16V (Kangoo 2, Captur, Logan, etc)</t>
    </r>
  </si>
  <si>
    <r>
      <t xml:space="preserve">Trasera Toyota Hilux (2006 en adelante) </t>
    </r>
    <r>
      <rPr>
        <b/>
        <sz val="12"/>
        <color theme="3" tint="-0.499984740745262"/>
        <rFont val="Calibri"/>
        <family val="2"/>
        <scheme val="minor"/>
      </rPr>
      <t>90310 - T0008</t>
    </r>
  </si>
  <si>
    <t>Bi</t>
  </si>
  <si>
    <r>
      <t xml:space="preserve">motor </t>
    </r>
    <r>
      <rPr>
        <b/>
        <sz val="10"/>
        <color theme="1"/>
        <rFont val="Calibri"/>
        <family val="2"/>
        <scheme val="minor"/>
      </rPr>
      <t>(H4M)</t>
    </r>
    <r>
      <rPr>
        <sz val="10"/>
        <color theme="1"/>
        <rFont val="Calibri"/>
        <family val="2"/>
        <scheme val="minor"/>
      </rPr>
      <t xml:space="preserve"> 1,6cc 16V  (Kangoo2, Captur, Logan, Sandero, Versa, etc)</t>
    </r>
  </si>
  <si>
    <r>
      <t xml:space="preserve">ETIOS / YARIS  1,5 cc  </t>
    </r>
    <r>
      <rPr>
        <b/>
        <sz val="12"/>
        <color theme="1"/>
        <rFont val="Calibri"/>
        <family val="2"/>
        <scheme val="minor"/>
      </rPr>
      <t>N° original: (90311-36007)</t>
    </r>
  </si>
  <si>
    <t>1258</t>
  </si>
  <si>
    <t>1257</t>
  </si>
  <si>
    <t>motor EA 211 (MSI) 1,0/1,6 Up/Fox/Polo, etc</t>
  </si>
  <si>
    <r>
      <rPr>
        <b/>
        <sz val="12"/>
        <color theme="3" tint="-0.499984740745262"/>
        <rFont val="Calibri"/>
        <family val="2"/>
        <scheme val="minor"/>
      </rPr>
      <t>AMAROK/VENTO</t>
    </r>
    <r>
      <rPr>
        <sz val="12"/>
        <color theme="3" tint="-0.499984740745262"/>
        <rFont val="Calibri"/>
        <family val="2"/>
        <scheme val="minor"/>
      </rPr>
      <t xml:space="preserve"> 2.0 Tdi</t>
    </r>
  </si>
  <si>
    <r>
      <t>Hilux 4X4 L107 (97/04) N°original:</t>
    </r>
    <r>
      <rPr>
        <b/>
        <sz val="12"/>
        <color theme="3" tint="-0.499984740745262"/>
        <rFont val="Calibri"/>
        <family val="2"/>
        <scheme val="minor"/>
      </rPr>
      <t xml:space="preserve"> 90311-35032</t>
    </r>
  </si>
  <si>
    <t>Master (lado derecho)</t>
  </si>
  <si>
    <t>1259</t>
  </si>
  <si>
    <t>Strada/Punto 1,3 cc (diesel) JTD</t>
  </si>
  <si>
    <t>1260</t>
  </si>
  <si>
    <t>Master 2-3 caja PF6 (6ta), lada Izquierdo. Koleo/Megane</t>
  </si>
  <si>
    <t>8/13,7</t>
  </si>
  <si>
    <r>
      <t xml:space="preserve">Golf - Bora - Vento 2,0 FSI (Nafta) - Vento/Amarok 2.0 </t>
    </r>
    <r>
      <rPr>
        <b/>
        <sz val="12"/>
        <color theme="3" tint="-0.499984740745262"/>
        <rFont val="Calibri"/>
        <family val="2"/>
        <scheme val="minor"/>
      </rPr>
      <t>TDI</t>
    </r>
  </si>
  <si>
    <t>1261</t>
  </si>
  <si>
    <t>1262</t>
  </si>
  <si>
    <t>Tapa de valvulas</t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</si>
  <si>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ETORQ</t>
    </r>
    <r>
      <rPr>
        <sz val="12"/>
        <color theme="1"/>
        <rFont val="Calibri"/>
        <family val="2"/>
        <scheme val="minor"/>
      </rPr>
      <t xml:space="preserve"> 1.6/1.8 cc modelo viejo (junta gruesa)</t>
    </r>
  </si>
  <si>
    <r>
      <t xml:space="preserve">motor </t>
    </r>
    <r>
      <rPr>
        <b/>
        <u/>
        <sz val="12"/>
        <color theme="1"/>
        <rFont val="Calibri"/>
        <family val="2"/>
        <scheme val="minor"/>
      </rPr>
      <t>ETORQ</t>
    </r>
    <r>
      <rPr>
        <sz val="12"/>
        <color theme="1"/>
        <rFont val="Calibri"/>
        <family val="2"/>
        <scheme val="minor"/>
      </rPr>
      <t xml:space="preserve"> 1.6/1.8 cc modelo nuevo (junta fina)</t>
    </r>
  </si>
  <si>
    <t>6/14</t>
  </si>
  <si>
    <t>1263</t>
  </si>
  <si>
    <t>sa5979</t>
  </si>
  <si>
    <r>
      <t>ETIOS/YARIS  1,5 cc motor 2NR-FE N° original:</t>
    </r>
    <r>
      <rPr>
        <b/>
        <sz val="12"/>
        <color theme="3" tint="-0.499984740745262"/>
        <rFont val="Calibri"/>
        <family val="2"/>
        <scheme val="minor"/>
      </rPr>
      <t xml:space="preserve"> (90311-78004)</t>
    </r>
  </si>
  <si>
    <t>Tapon</t>
  </si>
  <si>
    <t>1264</t>
  </si>
  <si>
    <t>s05925</t>
  </si>
  <si>
    <t>de tapa de cilindros AMAROK/VENTO motor 2,0 tdi</t>
  </si>
  <si>
    <r>
      <t xml:space="preserve">1,5 </t>
    </r>
    <r>
      <rPr>
        <b/>
        <sz val="12"/>
        <color theme="3" tint="-0.499984740745262"/>
        <rFont val="Calibri"/>
        <family val="2"/>
        <scheme val="minor"/>
      </rPr>
      <t>Dci</t>
    </r>
    <r>
      <rPr>
        <sz val="12"/>
        <color theme="3" tint="-0.499984740745262"/>
        <rFont val="Calibri"/>
        <family val="2"/>
        <scheme val="minor"/>
      </rPr>
      <t xml:space="preserve">  Y motor 1.4/1.6  (</t>
    </r>
    <r>
      <rPr>
        <b/>
        <sz val="12"/>
        <color theme="3" tint="-0.499984740745262"/>
        <rFont val="Calibri"/>
        <family val="2"/>
        <scheme val="minor"/>
      </rPr>
      <t>Energy;K7M;K4M</t>
    </r>
    <r>
      <rPr>
        <sz val="12"/>
        <color theme="3" tint="-0.499984740745262"/>
        <rFont val="Calibri"/>
        <family val="2"/>
        <scheme val="minor"/>
      </rPr>
      <t xml:space="preserve">) </t>
    </r>
  </si>
  <si>
    <r>
      <t xml:space="preserve">Masa Delantera Hilux 4X4 Modelo 2005/…. N° Ori </t>
    </r>
    <r>
      <rPr>
        <b/>
        <sz val="11"/>
        <color theme="3" tint="-0.499984740745262"/>
        <rFont val="Calibri"/>
        <family val="2"/>
        <scheme val="minor"/>
      </rPr>
      <t>90312-T0001</t>
    </r>
  </si>
  <si>
    <r>
      <t xml:space="preserve">Admision </t>
    </r>
    <r>
      <rPr>
        <b/>
        <sz val="12"/>
        <color theme="3" tint="-0.499984740745262"/>
        <rFont val="Calibri"/>
        <family val="2"/>
        <scheme val="minor"/>
      </rPr>
      <t>F4</t>
    </r>
    <r>
      <rPr>
        <sz val="12"/>
        <color theme="3" tint="-0.499984740745262"/>
        <rFont val="Calibri"/>
        <family val="2"/>
        <scheme val="minor"/>
      </rPr>
      <t>R 2.0 16V.  con Distribucion Variable</t>
    </r>
  </si>
  <si>
    <t>1265</t>
  </si>
  <si>
    <t>9/15</t>
  </si>
  <si>
    <t>Hilux 2,4/2,5/2,8/2,0 motores (2L,3L,5L,1kz,1kd,2kd) 1992/2015</t>
  </si>
  <si>
    <t>1266</t>
  </si>
  <si>
    <t>05794</t>
  </si>
  <si>
    <r>
      <t>Hilux 2,5/3,0cc 8/16V motor (1KZ/1KD/2KD) 2001/2015</t>
    </r>
    <r>
      <rPr>
        <sz val="8"/>
        <color theme="1"/>
        <rFont val="Calibri"/>
        <family val="2"/>
        <scheme val="minor"/>
      </rPr>
      <t xml:space="preserve"> N°orig</t>
    </r>
    <r>
      <rPr>
        <sz val="10"/>
        <color theme="1"/>
        <rFont val="Calibri"/>
        <family val="2"/>
        <scheme val="minor"/>
      </rPr>
      <t>: 90311-50017</t>
    </r>
  </si>
  <si>
    <t>9/14</t>
  </si>
  <si>
    <t>1267</t>
  </si>
  <si>
    <t>1268</t>
  </si>
  <si>
    <t>1182</t>
  </si>
  <si>
    <t>Ducato, Jumper, Boxer, Daily 2,5/2,8 cc</t>
  </si>
  <si>
    <t>MAXION  HSD</t>
  </si>
  <si>
    <t>Trasera -varios- Vw (Gacel-Gol-Golf-Senda-Saveiro,Etc.)</t>
  </si>
  <si>
    <t>www.retenesbaztarrica.com.ar</t>
  </si>
  <si>
    <t>Corolla/Etios 6ta manual (lado Izquierdo) N° Ori: 90311-35075/35066</t>
  </si>
  <si>
    <t>Corolla-Etios- 5ta/6ta manual (lado derecho) N° ori:  90311-34016/35065</t>
  </si>
  <si>
    <t>1269</t>
  </si>
  <si>
    <t>Hilux 2,5/3,0cc  motor (1KD/2KD) 2005/2015 N° orig: 90311-65003</t>
  </si>
  <si>
    <t>Corolla/RAV/ Etios 5ta manual (lado izquierdo) N° Ori: 90311-34042/35064</t>
  </si>
  <si>
    <t>9848</t>
  </si>
  <si>
    <t>1270</t>
  </si>
  <si>
    <t>Superior tapa de cilindros K4M</t>
  </si>
  <si>
    <t>1271</t>
  </si>
  <si>
    <t>1273</t>
  </si>
  <si>
    <r>
      <t xml:space="preserve">HILUX 2.5/3.0 motores  </t>
    </r>
    <r>
      <rPr>
        <b/>
        <sz val="12"/>
        <color theme="3" tint="-0.499984740745262"/>
        <rFont val="Calibri"/>
        <family val="2"/>
        <scheme val="minor"/>
      </rPr>
      <t>1KZ - 1KD - 2KD</t>
    </r>
  </si>
  <si>
    <t>9,5/12</t>
  </si>
  <si>
    <t>1272</t>
  </si>
  <si>
    <t>S05439</t>
  </si>
  <si>
    <t>CRUZE - TRACKER 1.8 cc   16V</t>
  </si>
  <si>
    <t>01-01-2026</t>
  </si>
  <si>
    <r>
      <t xml:space="preserve">caja de velocidades </t>
    </r>
    <r>
      <rPr>
        <b/>
        <sz val="12"/>
        <color theme="3" tint="-0.499984740745262"/>
        <rFont val="Calibri"/>
        <family val="2"/>
        <scheme val="minor"/>
      </rPr>
      <t>AMAROK</t>
    </r>
    <r>
      <rPr>
        <sz val="12"/>
        <color theme="3" tint="-0.499984740745262"/>
        <rFont val="Calibri"/>
        <family val="2"/>
        <scheme val="minor"/>
      </rPr>
      <t xml:space="preserve"> (caja manual)</t>
    </r>
  </si>
  <si>
    <t>10/13</t>
  </si>
  <si>
    <t>Directa</t>
  </si>
  <si>
    <t>1274</t>
  </si>
  <si>
    <r>
      <rPr>
        <b/>
        <sz val="12"/>
        <color theme="3" tint="-0.499984740745262"/>
        <rFont val="Calibri"/>
        <family val="2"/>
        <scheme val="minor"/>
      </rPr>
      <t>AMAROK</t>
    </r>
    <r>
      <rPr>
        <sz val="12"/>
        <color theme="3" tint="-0.499984740745262"/>
        <rFont val="Calibri"/>
        <family val="2"/>
        <scheme val="minor"/>
      </rPr>
      <t xml:space="preserve"> (caja manual)</t>
    </r>
  </si>
  <si>
    <r>
      <rPr>
        <b/>
        <sz val="12"/>
        <color theme="3" tint="-0.499984740745262"/>
        <rFont val="Calibri"/>
        <family val="2"/>
        <scheme val="minor"/>
      </rPr>
      <t>Amarok</t>
    </r>
    <r>
      <rPr>
        <sz val="12"/>
        <color theme="3" tint="-0.499984740745262"/>
        <rFont val="Calibri"/>
        <family val="2"/>
        <scheme val="minor"/>
      </rPr>
      <t xml:space="preserve"> (Tipo Original)</t>
    </r>
  </si>
  <si>
    <t>8606</t>
  </si>
  <si>
    <r>
      <t xml:space="preserve">motor </t>
    </r>
    <r>
      <rPr>
        <b/>
        <sz val="10"/>
        <color theme="1"/>
        <rFont val="Calibri"/>
        <family val="2"/>
        <scheme val="minor"/>
      </rPr>
      <t>JTD</t>
    </r>
    <r>
      <rPr>
        <sz val="10"/>
        <color theme="1"/>
        <rFont val="Calibri"/>
        <family val="2"/>
        <scheme val="minor"/>
      </rPr>
      <t xml:space="preserve"> 1.3 cc diesel  (STRADA/PUNTO)</t>
    </r>
  </si>
  <si>
    <t>1277</t>
  </si>
  <si>
    <r>
      <t xml:space="preserve">AMAROK  (motor  </t>
    </r>
    <r>
      <rPr>
        <b/>
        <sz val="12"/>
        <color theme="1"/>
        <rFont val="Calibri"/>
        <family val="2"/>
        <scheme val="minor"/>
      </rPr>
      <t>V6</t>
    </r>
    <r>
      <rPr>
        <sz val="12"/>
        <color theme="1"/>
        <rFont val="Calibri"/>
        <family val="2"/>
        <scheme val="minor"/>
      </rPr>
      <t>)</t>
    </r>
  </si>
  <si>
    <t>1275</t>
  </si>
  <si>
    <t>10/13,5</t>
  </si>
  <si>
    <t>1276</t>
  </si>
  <si>
    <t>Palio/Siene, etc (c/ motor fire) - Cronos/Renegade 1,8 manual (BANQUINA)</t>
  </si>
  <si>
    <t>Palio/Siene, etc (c/ motor fire) - Cronos/Renegade 1,8 manual (CONDUCTOR)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</si>
</sst>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&quot;$&quot;\ * #,##0.00_ ;_ &quot;$&quot;\ * \-#,##0.00_ ;_ &quot;$&quot;\ * &quot;-&quot;??_ ;_ @_ "/>
    <numFmt numFmtId="165" formatCode="_ [$€-2]\ * #,##0.00_ ;_ [$€-2]\ * \-#,##0.00_ ;_ [$€-2]\ * \-??_ "/>
    <numFmt numFmtId="166" formatCode="&quot;$&quot;\ #,##0.00"/>
    <numFmt numFmtId="167" formatCode="[$$-2C0A]\ #,##0.00"/>
    <numFmt numFmtId="168" formatCode="#,##0.00_ ;\-#,##0.00\ "/>
    <numFmt numFmtId="169" formatCode="&quot;$&quot;#,##0.00"/>
  </numFmts>
  <fonts count="5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theme="3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25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1.5"/>
      <color theme="3" tint="-0.499984740745262"/>
      <name val="Calibri"/>
      <family val="2"/>
      <scheme val="minor"/>
    </font>
    <font>
      <u/>
      <sz val="10"/>
      <color indexed="12"/>
      <name val="Arial"/>
      <family val="2"/>
    </font>
    <font>
      <sz val="11"/>
      <color theme="3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.5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3" tint="-0.499984740745262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i/>
      <sz val="12"/>
      <color theme="3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u/>
      <sz val="12"/>
      <color theme="3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medium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n">
        <color theme="3" tint="0.39997558519241921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4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medium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medium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n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thin">
        <color theme="3" tint="0.39997558519241921"/>
      </bottom>
      <diagonal/>
    </border>
    <border>
      <left style="thin">
        <color theme="3" tint="0.39991454817346722"/>
      </left>
      <right style="thick">
        <color theme="3" tint="0.39991454817346722"/>
      </right>
      <top style="thick">
        <color theme="3" tint="0.39994506668294322"/>
      </top>
      <bottom style="thick">
        <color theme="3" tint="0.3999145481734672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ck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ck">
        <color theme="3" tint="0.39994506668294322"/>
      </top>
      <bottom style="thin">
        <color theme="3" tint="0.39994506668294322"/>
      </bottom>
      <diagonal/>
    </border>
    <border>
      <left style="thin">
        <color theme="4"/>
      </left>
      <right style="medium">
        <color theme="4"/>
      </right>
      <top/>
      <bottom/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thick">
        <color theme="3" tint="0.39994506668294322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thin">
        <color theme="3" tint="0.39991454817346722"/>
      </left>
      <right style="medium">
        <color theme="3" tint="0.39988402966399123"/>
      </right>
      <top style="thick">
        <color theme="3" tint="0.39994506668294322"/>
      </top>
      <bottom style="thick">
        <color theme="3" tint="0.39991454817346722"/>
      </bottom>
      <diagonal/>
    </border>
    <border>
      <left style="thin">
        <color theme="3" tint="0.39997558519241921"/>
      </left>
      <right style="medium">
        <color theme="3" tint="0.39994506668294322"/>
      </right>
      <top style="medium">
        <color theme="3" tint="0.399945066682943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4506668294322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 style="medium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4"/>
      </top>
      <bottom style="thin">
        <color theme="3" tint="0.39997558519241921"/>
      </bottom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4506668294322"/>
      </right>
      <top style="thin">
        <color theme="3" tint="0.39997558519241921"/>
      </top>
      <bottom/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/>
      <diagonal/>
    </border>
    <border>
      <left style="thin">
        <color theme="3" tint="0.39991454817346722"/>
      </left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medium">
        <color theme="4"/>
      </bottom>
      <diagonal/>
    </border>
    <border>
      <left style="thin">
        <color theme="3" tint="0.39991454817346722"/>
      </left>
      <right style="medium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4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n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medium">
        <color theme="3" tint="0.399945066682943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1454817346722"/>
      </top>
      <bottom style="thin">
        <color theme="3" tint="0.39997558519241921"/>
      </bottom>
      <diagonal/>
    </border>
    <border>
      <left style="thin">
        <color theme="3" tint="0.39994506668294322"/>
      </left>
      <right style="medium">
        <color theme="3" tint="0.39997558519241921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4"/>
      </right>
      <top style="medium">
        <color theme="4"/>
      </top>
      <bottom/>
      <diagonal/>
    </border>
    <border>
      <left style="thin">
        <color theme="3" tint="0.39997558519241921"/>
      </left>
      <right style="medium">
        <color theme="3" tint="0.39991454817346722"/>
      </right>
      <top style="medium">
        <color theme="3" tint="0.39991454817346722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1454817346722"/>
      </right>
      <top style="thin">
        <color theme="3" tint="0.39997558519241921"/>
      </top>
      <bottom/>
      <diagonal/>
    </border>
    <border>
      <left style="thin">
        <color theme="3" tint="0.39997558519241921"/>
      </left>
      <right style="medium">
        <color theme="3" tint="0.39991454817346722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88402966399123"/>
      </right>
      <top style="medium">
        <color theme="4"/>
      </top>
      <bottom style="medium">
        <color theme="4"/>
      </bottom>
      <diagonal/>
    </border>
    <border>
      <left style="thin">
        <color theme="3" tint="0.39997558519241921"/>
      </left>
      <right style="medium">
        <color theme="4"/>
      </right>
      <top style="medium">
        <color theme="4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4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4"/>
      </right>
      <top style="thin">
        <color theme="3" tint="0.39997558519241921"/>
      </top>
      <bottom/>
      <diagonal/>
    </border>
    <border>
      <left style="thin">
        <color theme="3" tint="0.39994506668294322"/>
      </left>
      <right style="medium">
        <color theme="3" tint="0.39997558519241921"/>
      </right>
      <top/>
      <bottom style="medium">
        <color theme="3" tint="0.39994506668294322"/>
      </bottom>
      <diagonal/>
    </border>
    <border>
      <left/>
      <right style="medium">
        <color theme="3" tint="0.39997558519241921"/>
      </right>
      <top style="thin">
        <color theme="8"/>
      </top>
      <bottom style="thin">
        <color theme="8"/>
      </bottom>
      <diagonal/>
    </border>
    <border>
      <left/>
      <right style="medium">
        <color theme="3" tint="0.39997558519241921"/>
      </right>
      <top style="thin">
        <color theme="3" tint="0.39994506668294322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/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medium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  <border>
      <left style="medium">
        <color theme="4"/>
      </left>
      <right style="medium">
        <color theme="3" tint="0.39997558519241921"/>
      </right>
      <top/>
      <bottom/>
      <diagonal/>
    </border>
    <border>
      <left/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medium">
        <color theme="4"/>
      </right>
      <top/>
      <bottom/>
      <diagonal/>
    </border>
    <border>
      <left/>
      <right style="medium">
        <color theme="3" tint="0.39997558519241921"/>
      </right>
      <top/>
      <bottom style="thin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 style="medium">
        <color theme="3" tint="0.39997558519241921"/>
      </bottom>
      <diagonal/>
    </border>
    <border>
      <left/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medium">
        <color theme="3" tint="0.39997558519241921"/>
      </left>
      <right style="thin">
        <color theme="3" tint="0.39997558519241921"/>
      </right>
      <top/>
      <bottom/>
      <diagonal/>
    </border>
    <border>
      <left style="medium">
        <color theme="3" tint="0.39997558519241921"/>
      </left>
      <right style="thin">
        <color theme="3" tint="0.39997558519241921"/>
      </right>
      <top style="medium">
        <color theme="3" tint="0.39997558519241921"/>
      </top>
      <bottom/>
      <diagonal/>
    </border>
    <border>
      <left style="thin">
        <color theme="3" tint="0.39997558519241921"/>
      </left>
      <right style="thin">
        <color theme="3" tint="0.39997558519241921"/>
      </right>
      <top style="medium">
        <color theme="3" tint="0.39997558519241921"/>
      </top>
      <bottom/>
      <diagonal/>
    </border>
    <border>
      <left style="thin">
        <color theme="3" tint="0.39997558519241921"/>
      </left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 style="thin">
        <color theme="3" tint="0.39997558519241921"/>
      </right>
      <top/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medium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medium">
        <color theme="3" tint="0.3999755851924192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48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165" fontId="1" fillId="0" borderId="0" applyFill="0" applyBorder="0" applyAlignment="0" applyProtection="0"/>
    <xf numFmtId="0" fontId="11" fillId="3" borderId="0" applyNumberFormat="0" applyBorder="0" applyAlignment="0" applyProtection="0"/>
    <xf numFmtId="164" fontId="2" fillId="0" borderId="0" applyFill="0" applyBorder="0" applyAlignment="0" applyProtection="0"/>
    <xf numFmtId="0" fontId="12" fillId="22" borderId="0" applyNumberFormat="0" applyBorder="0" applyAlignment="0" applyProtection="0"/>
    <xf numFmtId="0" fontId="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  <xf numFmtId="164" fontId="1" fillId="0" borderId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/>
  </cellStyleXfs>
  <cellXfs count="553">
    <xf numFmtId="0" fontId="0" fillId="0" borderId="0" xfId="0"/>
    <xf numFmtId="0" fontId="20" fillId="0" borderId="0" xfId="0" applyFont="1" applyAlignment="1">
      <alignment vertical="center"/>
    </xf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9" fontId="21" fillId="0" borderId="0" xfId="0" applyNumberFormat="1" applyFont="1" applyBorder="1" applyAlignment="1">
      <alignment vertical="center" wrapText="1"/>
    </xf>
    <xf numFmtId="49" fontId="23" fillId="0" borderId="0" xfId="0" applyNumberFormat="1" applyFont="1" applyBorder="1" applyAlignment="1">
      <alignment wrapText="1"/>
    </xf>
    <xf numFmtId="49" fontId="23" fillId="0" borderId="0" xfId="0" applyNumberFormat="1" applyFont="1" applyBorder="1" applyAlignment="1">
      <alignment horizontal="right" vertical="center" wrapText="1"/>
    </xf>
    <xf numFmtId="0" fontId="24" fillId="0" borderId="12" xfId="1" applyFont="1" applyBorder="1" applyAlignment="1">
      <alignment vertical="center" wrapText="1"/>
    </xf>
    <xf numFmtId="2" fontId="24" fillId="0" borderId="12" xfId="1" applyNumberFormat="1" applyFont="1" applyBorder="1" applyAlignment="1">
      <alignment horizontal="right" vertical="center" wrapText="1"/>
    </xf>
    <xf numFmtId="0" fontId="24" fillId="0" borderId="12" xfId="1" applyFont="1" applyBorder="1" applyAlignment="1">
      <alignment horizontal="center" vertical="center" wrapText="1"/>
    </xf>
    <xf numFmtId="0" fontId="24" fillId="0" borderId="29" xfId="0" applyFont="1" applyBorder="1" applyAlignment="1">
      <alignment vertical="center" wrapText="1"/>
    </xf>
    <xf numFmtId="0" fontId="24" fillId="0" borderId="29" xfId="1" applyFont="1" applyBorder="1" applyAlignment="1">
      <alignment vertical="center" wrapText="1"/>
    </xf>
    <xf numFmtId="2" fontId="24" fillId="0" borderId="29" xfId="1" applyNumberFormat="1" applyFont="1" applyBorder="1" applyAlignment="1">
      <alignment horizontal="right" vertical="center" wrapText="1"/>
    </xf>
    <xf numFmtId="0" fontId="24" fillId="0" borderId="29" xfId="1" applyFont="1" applyBorder="1" applyAlignment="1">
      <alignment horizontal="center" vertical="center" wrapText="1"/>
    </xf>
    <xf numFmtId="0" fontId="29" fillId="0" borderId="12" xfId="0" applyFont="1" applyBorder="1" applyAlignment="1">
      <alignment vertical="center" wrapText="1"/>
    </xf>
    <xf numFmtId="0" fontId="29" fillId="0" borderId="28" xfId="1" applyFont="1" applyFill="1" applyBorder="1" applyAlignment="1">
      <alignment vertical="center" wrapText="1"/>
    </xf>
    <xf numFmtId="0" fontId="20" fillId="0" borderId="0" xfId="0" applyFont="1" applyBorder="1" applyAlignment="1">
      <alignment vertical="center"/>
    </xf>
    <xf numFmtId="166" fontId="25" fillId="0" borderId="30" xfId="1" applyNumberFormat="1" applyFont="1" applyBorder="1" applyAlignment="1">
      <alignment vertical="center"/>
    </xf>
    <xf numFmtId="49" fontId="21" fillId="0" borderId="0" xfId="0" applyNumberFormat="1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 vertical="center"/>
    </xf>
    <xf numFmtId="0" fontId="24" fillId="0" borderId="35" xfId="1" applyNumberFormat="1" applyFont="1" applyFill="1" applyBorder="1" applyAlignment="1">
      <alignment horizontal="center" vertical="center" wrapText="1"/>
    </xf>
    <xf numFmtId="2" fontId="24" fillId="0" borderId="35" xfId="1" applyNumberFormat="1" applyFont="1" applyBorder="1" applyAlignment="1">
      <alignment horizontal="right" vertical="center" wrapText="1"/>
    </xf>
    <xf numFmtId="0" fontId="24" fillId="0" borderId="35" xfId="1" applyFont="1" applyBorder="1" applyAlignment="1">
      <alignment horizontal="center" vertical="center" wrapText="1"/>
    </xf>
    <xf numFmtId="49" fontId="25" fillId="26" borderId="81" xfId="1" applyNumberFormat="1" applyFont="1" applyFill="1" applyBorder="1" applyAlignment="1">
      <alignment horizontal="center" vertical="center" wrapText="1"/>
    </xf>
    <xf numFmtId="49" fontId="25" fillId="26" borderId="82" xfId="1" applyNumberFormat="1" applyFont="1" applyFill="1" applyBorder="1" applyAlignment="1">
      <alignment horizontal="center" vertical="center" wrapText="1"/>
    </xf>
    <xf numFmtId="49" fontId="25" fillId="26" borderId="83" xfId="1" applyNumberFormat="1" applyFont="1" applyFill="1" applyBorder="1" applyAlignment="1">
      <alignment horizontal="center" vertical="center" wrapText="1"/>
    </xf>
    <xf numFmtId="0" fontId="24" fillId="0" borderId="28" xfId="1" applyNumberFormat="1" applyFont="1" applyFill="1" applyBorder="1" applyAlignment="1">
      <alignment horizontal="center" vertical="center" wrapText="1"/>
    </xf>
    <xf numFmtId="0" fontId="24" fillId="0" borderId="28" xfId="1" applyFont="1" applyBorder="1" applyAlignment="1">
      <alignment vertical="center" wrapText="1"/>
    </xf>
    <xf numFmtId="2" fontId="24" fillId="0" borderId="28" xfId="1" applyNumberFormat="1" applyFont="1" applyBorder="1" applyAlignment="1">
      <alignment horizontal="right" vertical="center" wrapText="1"/>
    </xf>
    <xf numFmtId="0" fontId="24" fillId="0" borderId="28" xfId="1" applyFont="1" applyBorder="1" applyAlignment="1">
      <alignment horizontal="center" vertical="center" wrapText="1"/>
    </xf>
    <xf numFmtId="0" fontId="24" fillId="0" borderId="29" xfId="1" applyNumberFormat="1" applyFont="1" applyFill="1" applyBorder="1" applyAlignment="1">
      <alignment horizontal="center" vertical="center" wrapText="1"/>
    </xf>
    <xf numFmtId="0" fontId="24" fillId="0" borderId="35" xfId="1" applyFont="1" applyFill="1" applyBorder="1" applyAlignment="1">
      <alignment vertical="center" wrapText="1"/>
    </xf>
    <xf numFmtId="0" fontId="24" fillId="0" borderId="29" xfId="1" applyFont="1" applyFill="1" applyBorder="1" applyAlignment="1">
      <alignment vertical="center" wrapText="1"/>
    </xf>
    <xf numFmtId="0" fontId="24" fillId="0" borderId="35" xfId="0" applyFont="1" applyBorder="1" applyAlignment="1">
      <alignment vertical="center" wrapText="1"/>
    </xf>
    <xf numFmtId="0" fontId="29" fillId="0" borderId="28" xfId="0" applyFont="1" applyBorder="1" applyAlignment="1">
      <alignment vertical="center" wrapText="1"/>
    </xf>
    <xf numFmtId="4" fontId="24" fillId="0" borderId="28" xfId="1" applyNumberFormat="1" applyFont="1" applyBorder="1" applyAlignment="1">
      <alignment horizontal="right" vertical="center" wrapText="1"/>
    </xf>
    <xf numFmtId="4" fontId="24" fillId="0" borderId="29" xfId="1" applyNumberFormat="1" applyFont="1" applyBorder="1" applyAlignment="1">
      <alignment horizontal="right" vertical="center" wrapText="1"/>
    </xf>
    <xf numFmtId="0" fontId="24" fillId="24" borderId="29" xfId="1" applyFont="1" applyFill="1" applyBorder="1" applyAlignment="1">
      <alignment horizontal="right" vertical="center" wrapText="1"/>
    </xf>
    <xf numFmtId="0" fontId="24" fillId="24" borderId="29" xfId="1" applyFont="1" applyFill="1" applyBorder="1" applyAlignment="1">
      <alignment horizontal="center" vertical="center" wrapText="1"/>
    </xf>
    <xf numFmtId="0" fontId="24" fillId="0" borderId="28" xfId="1" applyFont="1" applyFill="1" applyBorder="1" applyAlignment="1">
      <alignment vertical="center" wrapText="1"/>
    </xf>
    <xf numFmtId="2" fontId="24" fillId="25" borderId="35" xfId="1" applyNumberFormat="1" applyFont="1" applyFill="1" applyBorder="1" applyAlignment="1">
      <alignment horizontal="right" vertical="center" wrapText="1" shrinkToFit="1"/>
    </xf>
    <xf numFmtId="0" fontId="24" fillId="25" borderId="35" xfId="1" applyFont="1" applyFill="1" applyBorder="1" applyAlignment="1">
      <alignment horizontal="center" vertical="center" wrapText="1" shrinkToFit="1"/>
    </xf>
    <xf numFmtId="2" fontId="24" fillId="25" borderId="28" xfId="1" applyNumberFormat="1" applyFont="1" applyFill="1" applyBorder="1" applyAlignment="1">
      <alignment horizontal="right" vertical="center" wrapText="1" shrinkToFit="1"/>
    </xf>
    <xf numFmtId="0" fontId="24" fillId="25" borderId="28" xfId="1" applyFont="1" applyFill="1" applyBorder="1" applyAlignment="1">
      <alignment horizontal="center" vertical="center" wrapText="1" shrinkToFit="1"/>
    </xf>
    <xf numFmtId="2" fontId="24" fillId="25" borderId="29" xfId="1" applyNumberFormat="1" applyFont="1" applyFill="1" applyBorder="1" applyAlignment="1">
      <alignment horizontal="right" vertical="center" wrapText="1" shrinkToFit="1"/>
    </xf>
    <xf numFmtId="0" fontId="24" fillId="25" borderId="29" xfId="1" applyFont="1" applyFill="1" applyBorder="1" applyAlignment="1">
      <alignment horizontal="center" vertical="center" wrapText="1" shrinkToFit="1"/>
    </xf>
    <xf numFmtId="0" fontId="24" fillId="24" borderId="28" xfId="1" applyFont="1" applyFill="1" applyBorder="1" applyAlignment="1">
      <alignment horizontal="right" vertical="center" wrapText="1"/>
    </xf>
    <xf numFmtId="0" fontId="24" fillId="24" borderId="28" xfId="1" applyFont="1" applyFill="1" applyBorder="1" applyAlignment="1">
      <alignment horizontal="center" vertical="center" wrapText="1"/>
    </xf>
    <xf numFmtId="166" fontId="30" fillId="0" borderId="31" xfId="0" applyNumberFormat="1" applyFont="1" applyBorder="1" applyAlignment="1">
      <alignment vertical="center"/>
    </xf>
    <xf numFmtId="166" fontId="30" fillId="0" borderId="36" xfId="0" applyNumberFormat="1" applyFont="1" applyBorder="1" applyAlignment="1">
      <alignment vertical="center"/>
    </xf>
    <xf numFmtId="166" fontId="30" fillId="0" borderId="0" xfId="0" applyNumberFormat="1" applyFont="1" applyAlignment="1">
      <alignment vertical="center"/>
    </xf>
    <xf numFmtId="166" fontId="39" fillId="28" borderId="0" xfId="1" applyNumberFormat="1" applyFont="1" applyFill="1" applyBorder="1" applyAlignment="1"/>
    <xf numFmtId="0" fontId="37" fillId="28" borderId="0" xfId="0" applyFont="1" applyFill="1" applyBorder="1" applyAlignment="1">
      <alignment vertical="center"/>
    </xf>
    <xf numFmtId="166" fontId="39" fillId="28" borderId="0" xfId="1" applyNumberFormat="1" applyFont="1" applyFill="1" applyBorder="1" applyAlignment="1">
      <alignment vertical="center"/>
    </xf>
    <xf numFmtId="166" fontId="40" fillId="28" borderId="0" xfId="0" applyNumberFormat="1" applyFont="1" applyFill="1" applyBorder="1" applyAlignment="1">
      <alignment vertical="center"/>
    </xf>
    <xf numFmtId="166" fontId="41" fillId="28" borderId="0" xfId="1" applyNumberFormat="1" applyFont="1" applyFill="1" applyBorder="1" applyAlignment="1">
      <alignment horizontal="center" vertical="center"/>
    </xf>
    <xf numFmtId="166" fontId="39" fillId="28" borderId="0" xfId="1" applyNumberFormat="1" applyFont="1" applyFill="1" applyBorder="1" applyAlignment="1">
      <alignment horizontal="center" vertical="center"/>
    </xf>
    <xf numFmtId="0" fontId="38" fillId="28" borderId="0" xfId="1" applyFont="1" applyFill="1" applyBorder="1" applyAlignment="1">
      <alignment vertical="center" wrapText="1"/>
    </xf>
    <xf numFmtId="167" fontId="39" fillId="28" borderId="0" xfId="1" applyNumberFormat="1" applyFont="1" applyFill="1" applyBorder="1" applyAlignment="1">
      <alignment vertical="center"/>
    </xf>
    <xf numFmtId="169" fontId="39" fillId="28" borderId="0" xfId="1" applyNumberFormat="1" applyFont="1" applyFill="1" applyBorder="1" applyAlignment="1">
      <alignment vertical="center"/>
    </xf>
    <xf numFmtId="166" fontId="39" fillId="28" borderId="0" xfId="1" applyNumberFormat="1" applyFont="1" applyFill="1" applyBorder="1" applyAlignment="1">
      <alignment horizontal="right"/>
    </xf>
    <xf numFmtId="49" fontId="21" fillId="0" borderId="27" xfId="0" applyNumberFormat="1" applyFont="1" applyBorder="1" applyAlignment="1">
      <alignment vertical="center" wrapText="1"/>
    </xf>
    <xf numFmtId="49" fontId="21" fillId="0" borderId="15" xfId="0" applyNumberFormat="1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vertical="center" wrapText="1"/>
    </xf>
    <xf numFmtId="49" fontId="23" fillId="0" borderId="15" xfId="0" applyNumberFormat="1" applyFont="1" applyBorder="1" applyAlignment="1">
      <alignment wrapText="1"/>
    </xf>
    <xf numFmtId="49" fontId="21" fillId="0" borderId="79" xfId="0" applyNumberFormat="1" applyFont="1" applyBorder="1" applyAlignment="1">
      <alignment vertical="center" wrapText="1"/>
    </xf>
    <xf numFmtId="49" fontId="25" fillId="26" borderId="27" xfId="1" applyNumberFormat="1" applyFont="1" applyFill="1" applyBorder="1" applyAlignment="1">
      <alignment horizontal="center" vertical="center" wrapText="1"/>
    </xf>
    <xf numFmtId="0" fontId="24" fillId="0" borderId="88" xfId="1" applyNumberFormat="1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vertical="center" wrapText="1"/>
    </xf>
    <xf numFmtId="0" fontId="24" fillId="24" borderId="84" xfId="1" applyFont="1" applyFill="1" applyBorder="1" applyAlignment="1">
      <alignment vertical="center" wrapText="1"/>
    </xf>
    <xf numFmtId="0" fontId="24" fillId="24" borderId="89" xfId="1" applyFont="1" applyFill="1" applyBorder="1" applyAlignment="1">
      <alignment horizontal="right" vertical="center" wrapText="1"/>
    </xf>
    <xf numFmtId="166" fontId="30" fillId="0" borderId="90" xfId="0" applyNumberFormat="1" applyFont="1" applyBorder="1" applyAlignment="1">
      <alignment vertical="center"/>
    </xf>
    <xf numFmtId="49" fontId="25" fillId="26" borderId="86" xfId="1" applyNumberFormat="1" applyFont="1" applyFill="1" applyBorder="1" applyAlignment="1">
      <alignment horizontal="center" vertical="center" wrapText="1"/>
    </xf>
    <xf numFmtId="0" fontId="24" fillId="0" borderId="85" xfId="0" applyFont="1" applyBorder="1" applyAlignment="1">
      <alignment vertical="center" wrapText="1"/>
    </xf>
    <xf numFmtId="0" fontId="24" fillId="24" borderId="85" xfId="1" applyFont="1" applyFill="1" applyBorder="1" applyAlignment="1">
      <alignment vertical="center" wrapText="1"/>
    </xf>
    <xf numFmtId="0" fontId="24" fillId="24" borderId="91" xfId="1" applyFont="1" applyFill="1" applyBorder="1" applyAlignment="1">
      <alignment horizontal="right" vertical="center" wrapText="1"/>
    </xf>
    <xf numFmtId="166" fontId="30" fillId="0" borderId="87" xfId="0" applyNumberFormat="1" applyFont="1" applyBorder="1" applyAlignment="1">
      <alignment vertical="center"/>
    </xf>
    <xf numFmtId="49" fontId="25" fillId="26" borderId="92" xfId="1" applyNumberFormat="1" applyFont="1" applyFill="1" applyBorder="1" applyAlignment="1">
      <alignment horizontal="center" vertical="center" wrapText="1"/>
    </xf>
    <xf numFmtId="166" fontId="30" fillId="0" borderId="42" xfId="0" applyNumberFormat="1" applyFont="1" applyBorder="1" applyAlignment="1">
      <alignment vertical="center"/>
    </xf>
    <xf numFmtId="0" fontId="24" fillId="0" borderId="93" xfId="1" applyNumberFormat="1" applyFont="1" applyFill="1" applyBorder="1" applyAlignment="1">
      <alignment horizontal="center" vertical="center" wrapText="1"/>
    </xf>
    <xf numFmtId="2" fontId="24" fillId="0" borderId="93" xfId="1" applyNumberFormat="1" applyFont="1" applyBorder="1" applyAlignment="1">
      <alignment horizontal="right" vertical="center" wrapText="1"/>
    </xf>
    <xf numFmtId="0" fontId="24" fillId="0" borderId="93" xfId="1" applyFont="1" applyBorder="1" applyAlignment="1">
      <alignment horizontal="center" vertical="center" wrapText="1"/>
    </xf>
    <xf numFmtId="0" fontId="21" fillId="0" borderId="94" xfId="0" applyFont="1" applyBorder="1" applyAlignment="1">
      <alignment vertical="center"/>
    </xf>
    <xf numFmtId="0" fontId="21" fillId="0" borderId="95" xfId="0" applyFont="1" applyBorder="1" applyAlignment="1">
      <alignment vertical="center"/>
    </xf>
    <xf numFmtId="0" fontId="24" fillId="0" borderId="96" xfId="1" applyFont="1" applyBorder="1" applyAlignment="1">
      <alignment vertical="center" wrapText="1"/>
    </xf>
    <xf numFmtId="49" fontId="25" fillId="26" borderId="97" xfId="1" applyNumberFormat="1" applyFont="1" applyFill="1" applyBorder="1" applyAlignment="1">
      <alignment horizontal="center" vertical="center" wrapText="1"/>
    </xf>
    <xf numFmtId="0" fontId="24" fillId="0" borderId="98" xfId="1" applyFont="1" applyBorder="1" applyAlignment="1">
      <alignment vertical="center" wrapText="1"/>
    </xf>
    <xf numFmtId="166" fontId="30" fillId="0" borderId="99" xfId="0" applyNumberFormat="1" applyFont="1" applyBorder="1" applyAlignment="1">
      <alignment vertical="center"/>
    </xf>
    <xf numFmtId="49" fontId="25" fillId="26" borderId="100" xfId="1" applyNumberFormat="1" applyFont="1" applyFill="1" applyBorder="1" applyAlignment="1">
      <alignment horizontal="center" vertical="center" wrapText="1"/>
    </xf>
    <xf numFmtId="166" fontId="30" fillId="0" borderId="10" xfId="0" applyNumberFormat="1" applyFont="1" applyBorder="1" applyAlignment="1">
      <alignment vertical="center"/>
    </xf>
    <xf numFmtId="166" fontId="30" fillId="0" borderId="103" xfId="0" applyNumberFormat="1" applyFont="1" applyBorder="1" applyAlignment="1">
      <alignment vertical="center"/>
    </xf>
    <xf numFmtId="0" fontId="24" fillId="0" borderId="96" xfId="1" applyNumberFormat="1" applyFont="1" applyFill="1" applyBorder="1" applyAlignment="1">
      <alignment horizontal="center" vertical="center" wrapText="1"/>
    </xf>
    <xf numFmtId="2" fontId="24" fillId="0" borderId="96" xfId="1" applyNumberFormat="1" applyFont="1" applyBorder="1" applyAlignment="1">
      <alignment horizontal="right" vertical="center" wrapText="1"/>
    </xf>
    <xf numFmtId="0" fontId="24" fillId="0" borderId="96" xfId="1" applyFont="1" applyBorder="1" applyAlignment="1">
      <alignment horizontal="center" vertical="center" wrapText="1"/>
    </xf>
    <xf numFmtId="0" fontId="24" fillId="24" borderId="96" xfId="1" applyFont="1" applyFill="1" applyBorder="1" applyAlignment="1">
      <alignment horizontal="center" vertical="center" wrapText="1"/>
    </xf>
    <xf numFmtId="0" fontId="24" fillId="28" borderId="96" xfId="1" applyNumberFormat="1" applyFont="1" applyFill="1" applyBorder="1" applyAlignment="1">
      <alignment horizontal="center" vertical="center" wrapText="1"/>
    </xf>
    <xf numFmtId="0" fontId="24" fillId="28" borderId="96" xfId="1" applyFont="1" applyFill="1" applyBorder="1" applyAlignment="1">
      <alignment vertical="center" wrapText="1"/>
    </xf>
    <xf numFmtId="2" fontId="24" fillId="28" borderId="96" xfId="1" applyNumberFormat="1" applyFont="1" applyFill="1" applyBorder="1" applyAlignment="1">
      <alignment horizontal="right" vertical="center" wrapText="1"/>
    </xf>
    <xf numFmtId="0" fontId="24" fillId="28" borderId="96" xfId="1" applyFont="1" applyFill="1" applyBorder="1" applyAlignment="1">
      <alignment horizontal="center" vertical="center" wrapText="1"/>
    </xf>
    <xf numFmtId="0" fontId="24" fillId="0" borderId="98" xfId="1" applyNumberFormat="1" applyFont="1" applyFill="1" applyBorder="1" applyAlignment="1">
      <alignment horizontal="center" vertical="center" wrapText="1"/>
    </xf>
    <xf numFmtId="0" fontId="29" fillId="0" borderId="98" xfId="1" applyFont="1" applyBorder="1" applyAlignment="1">
      <alignment vertical="center" wrapText="1"/>
    </xf>
    <xf numFmtId="2" fontId="24" fillId="0" borderId="98" xfId="1" applyNumberFormat="1" applyFont="1" applyBorder="1" applyAlignment="1">
      <alignment horizontal="right" vertical="center" wrapText="1"/>
    </xf>
    <xf numFmtId="0" fontId="24" fillId="0" borderId="98" xfId="1" applyFont="1" applyBorder="1" applyAlignment="1">
      <alignment horizontal="center" vertical="center" wrapText="1"/>
    </xf>
    <xf numFmtId="49" fontId="20" fillId="0" borderId="101" xfId="0" applyNumberFormat="1" applyFont="1" applyBorder="1" applyAlignment="1">
      <alignment vertical="center"/>
    </xf>
    <xf numFmtId="49" fontId="20" fillId="0" borderId="102" xfId="0" applyNumberFormat="1" applyFont="1" applyBorder="1" applyAlignment="1">
      <alignment horizontal="center" vertical="center"/>
    </xf>
    <xf numFmtId="0" fontId="20" fillId="0" borderId="102" xfId="0" applyFont="1" applyBorder="1" applyAlignment="1">
      <alignment vertical="center"/>
    </xf>
    <xf numFmtId="0" fontId="20" fillId="0" borderId="102" xfId="0" applyFont="1" applyBorder="1" applyAlignment="1">
      <alignment horizontal="right" vertical="center"/>
    </xf>
    <xf numFmtId="0" fontId="20" fillId="0" borderId="102" xfId="0" applyFont="1" applyBorder="1" applyAlignment="1">
      <alignment horizontal="center" vertical="center"/>
    </xf>
    <xf numFmtId="4" fontId="24" fillId="0" borderId="96" xfId="1" applyNumberFormat="1" applyFont="1" applyBorder="1" applyAlignment="1">
      <alignment horizontal="right" vertical="center" wrapText="1"/>
    </xf>
    <xf numFmtId="0" fontId="24" fillId="24" borderId="96" xfId="1" applyFont="1" applyFill="1" applyBorder="1" applyAlignment="1">
      <alignment vertical="center" wrapText="1"/>
    </xf>
    <xf numFmtId="0" fontId="24" fillId="24" borderId="96" xfId="1" applyFont="1" applyFill="1" applyBorder="1" applyAlignment="1">
      <alignment horizontal="right" vertical="center" wrapText="1"/>
    </xf>
    <xf numFmtId="4" fontId="24" fillId="28" borderId="96" xfId="1" applyNumberFormat="1" applyFont="1" applyFill="1" applyBorder="1" applyAlignment="1">
      <alignment horizontal="right" vertical="center" wrapText="1"/>
    </xf>
    <xf numFmtId="0" fontId="28" fillId="28" borderId="96" xfId="1" applyFont="1" applyFill="1" applyBorder="1" applyAlignment="1">
      <alignment vertical="center" wrapText="1"/>
    </xf>
    <xf numFmtId="0" fontId="24" fillId="28" borderId="96" xfId="1" applyNumberFormat="1" applyFont="1" applyFill="1" applyBorder="1" applyAlignment="1">
      <alignment horizontal="center" wrapText="1"/>
    </xf>
    <xf numFmtId="0" fontId="24" fillId="28" borderId="96" xfId="1" applyFont="1" applyFill="1" applyBorder="1" applyAlignment="1">
      <alignment wrapText="1"/>
    </xf>
    <xf numFmtId="2" fontId="24" fillId="28" borderId="96" xfId="1" applyNumberFormat="1" applyFont="1" applyFill="1" applyBorder="1" applyAlignment="1">
      <alignment horizontal="right" wrapText="1"/>
    </xf>
    <xf numFmtId="4" fontId="24" fillId="28" borderId="96" xfId="1" applyNumberFormat="1" applyFont="1" applyFill="1" applyBorder="1" applyAlignment="1">
      <alignment horizontal="right" wrapText="1"/>
    </xf>
    <xf numFmtId="0" fontId="24" fillId="28" borderId="96" xfId="1" applyFont="1" applyFill="1" applyBorder="1" applyAlignment="1">
      <alignment horizontal="center" wrapText="1"/>
    </xf>
    <xf numFmtId="4" fontId="24" fillId="0" borderId="98" xfId="1" applyNumberFormat="1" applyFont="1" applyBorder="1" applyAlignment="1">
      <alignment horizontal="right" vertical="center" wrapText="1"/>
    </xf>
    <xf numFmtId="49" fontId="25" fillId="26" borderId="100" xfId="1" applyNumberFormat="1" applyFont="1" applyFill="1" applyBorder="1" applyAlignment="1">
      <alignment horizontal="center" wrapText="1"/>
    </xf>
    <xf numFmtId="49" fontId="25" fillId="26" borderId="104" xfId="1" applyNumberFormat="1" applyFont="1" applyFill="1" applyBorder="1" applyAlignment="1">
      <alignment horizontal="center" vertical="center" wrapText="1"/>
    </xf>
    <xf numFmtId="49" fontId="25" fillId="27" borderId="106" xfId="0" applyNumberFormat="1" applyFont="1" applyFill="1" applyBorder="1" applyAlignment="1">
      <alignment horizontal="center" vertical="center" wrapText="1"/>
    </xf>
    <xf numFmtId="49" fontId="25" fillId="27" borderId="107" xfId="0" applyNumberFormat="1" applyFont="1" applyFill="1" applyBorder="1" applyAlignment="1">
      <alignment horizontal="center" vertical="center" wrapText="1"/>
    </xf>
    <xf numFmtId="0" fontId="25" fillId="27" borderId="108" xfId="0" applyFont="1" applyFill="1" applyBorder="1" applyAlignment="1">
      <alignment horizontal="center" vertical="center" wrapText="1"/>
    </xf>
    <xf numFmtId="166" fontId="25" fillId="27" borderId="109" xfId="0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166" fontId="48" fillId="0" borderId="13" xfId="1" applyNumberFormat="1" applyFont="1" applyBorder="1" applyAlignment="1">
      <alignment vertical="center"/>
    </xf>
    <xf numFmtId="166" fontId="47" fillId="0" borderId="0" xfId="0" applyNumberFormat="1" applyFont="1" applyAlignment="1">
      <alignment vertical="center"/>
    </xf>
    <xf numFmtId="166" fontId="48" fillId="0" borderId="0" xfId="0" applyNumberFormat="1" applyFont="1" applyAlignment="1">
      <alignment vertical="center"/>
    </xf>
    <xf numFmtId="4" fontId="47" fillId="0" borderId="0" xfId="0" applyNumberFormat="1" applyFont="1" applyAlignment="1">
      <alignment vertical="center"/>
    </xf>
    <xf numFmtId="169" fontId="47" fillId="0" borderId="0" xfId="0" applyNumberFormat="1" applyFont="1" applyAlignment="1">
      <alignment vertical="center"/>
    </xf>
    <xf numFmtId="166" fontId="48" fillId="0" borderId="10" xfId="1" applyNumberFormat="1" applyFont="1" applyBorder="1" applyAlignment="1">
      <alignment vertical="center"/>
    </xf>
    <xf numFmtId="166" fontId="48" fillId="0" borderId="16" xfId="1" applyNumberFormat="1" applyFont="1" applyBorder="1" applyAlignment="1">
      <alignment vertical="center"/>
    </xf>
    <xf numFmtId="166" fontId="48" fillId="0" borderId="0" xfId="1" applyNumberFormat="1" applyFont="1" applyBorder="1" applyAlignment="1">
      <alignment vertical="center"/>
    </xf>
    <xf numFmtId="166" fontId="48" fillId="0" borderId="23" xfId="1" applyNumberFormat="1" applyFont="1" applyBorder="1" applyAlignment="1">
      <alignment vertical="center"/>
    </xf>
    <xf numFmtId="166" fontId="48" fillId="0" borderId="32" xfId="1" applyNumberFormat="1" applyFont="1" applyBorder="1" applyAlignment="1">
      <alignment vertical="center"/>
    </xf>
    <xf numFmtId="166" fontId="48" fillId="0" borderId="42" xfId="1" applyNumberFormat="1" applyFont="1" applyBorder="1" applyAlignment="1">
      <alignment vertical="center"/>
    </xf>
    <xf numFmtId="166" fontId="48" fillId="0" borderId="19" xfId="1" applyNumberFormat="1" applyFont="1" applyBorder="1" applyAlignment="1">
      <alignment vertical="center"/>
    </xf>
    <xf numFmtId="166" fontId="48" fillId="0" borderId="73" xfId="1" applyNumberFormat="1" applyFont="1" applyBorder="1" applyAlignment="1">
      <alignment vertical="center"/>
    </xf>
    <xf numFmtId="166" fontId="48" fillId="0" borderId="74" xfId="1" applyNumberFormat="1" applyFont="1" applyBorder="1" applyAlignment="1">
      <alignment vertical="center"/>
    </xf>
    <xf numFmtId="166" fontId="48" fillId="0" borderId="20" xfId="1" applyNumberFormat="1" applyFont="1" applyBorder="1" applyAlignment="1">
      <alignment vertical="center"/>
    </xf>
    <xf numFmtId="166" fontId="48" fillId="0" borderId="75" xfId="1" applyNumberFormat="1" applyFont="1" applyBorder="1" applyAlignment="1">
      <alignment vertical="center"/>
    </xf>
    <xf numFmtId="166" fontId="48" fillId="0" borderId="30" xfId="1" applyNumberFormat="1" applyFont="1" applyBorder="1" applyAlignment="1">
      <alignment vertical="center"/>
    </xf>
    <xf numFmtId="166" fontId="48" fillId="0" borderId="25" xfId="1" applyNumberFormat="1" applyFont="1" applyBorder="1" applyAlignment="1">
      <alignment vertical="center"/>
    </xf>
    <xf numFmtId="166" fontId="48" fillId="28" borderId="34" xfId="1" applyNumberFormat="1" applyFont="1" applyFill="1" applyBorder="1" applyAlignment="1">
      <alignment vertical="center"/>
    </xf>
    <xf numFmtId="166" fontId="48" fillId="28" borderId="43" xfId="1" applyNumberFormat="1" applyFont="1" applyFill="1" applyBorder="1" applyAlignment="1">
      <alignment vertical="center"/>
    </xf>
    <xf numFmtId="166" fontId="48" fillId="28" borderId="72" xfId="1" applyNumberFormat="1" applyFont="1" applyFill="1" applyBorder="1" applyAlignment="1">
      <alignment vertical="center"/>
    </xf>
    <xf numFmtId="166" fontId="48" fillId="28" borderId="0" xfId="1" applyNumberFormat="1" applyFont="1" applyFill="1" applyBorder="1" applyAlignment="1">
      <alignment vertical="center"/>
    </xf>
    <xf numFmtId="166" fontId="48" fillId="0" borderId="47" xfId="1" applyNumberFormat="1" applyFont="1" applyBorder="1" applyAlignment="1">
      <alignment vertical="center"/>
    </xf>
    <xf numFmtId="166" fontId="48" fillId="28" borderId="32" xfId="1" applyNumberFormat="1" applyFont="1" applyFill="1" applyBorder="1" applyAlignment="1">
      <alignment vertical="center"/>
    </xf>
    <xf numFmtId="166" fontId="48" fillId="28" borderId="58" xfId="1" applyNumberFormat="1" applyFont="1" applyFill="1" applyBorder="1" applyAlignment="1">
      <alignment vertical="center"/>
    </xf>
    <xf numFmtId="166" fontId="48" fillId="0" borderId="57" xfId="1" applyNumberFormat="1" applyFont="1" applyBorder="1" applyAlignment="1">
      <alignment vertical="center"/>
    </xf>
    <xf numFmtId="166" fontId="48" fillId="0" borderId="44" xfId="1" applyNumberFormat="1" applyFont="1" applyBorder="1" applyAlignment="1">
      <alignment vertical="center"/>
    </xf>
    <xf numFmtId="166" fontId="48" fillId="0" borderId="45" xfId="1" applyNumberFormat="1" applyFont="1" applyBorder="1" applyAlignment="1">
      <alignment vertical="center"/>
    </xf>
    <xf numFmtId="166" fontId="48" fillId="0" borderId="53" xfId="1" applyNumberFormat="1" applyFont="1" applyBorder="1" applyAlignment="1">
      <alignment vertical="center"/>
    </xf>
    <xf numFmtId="166" fontId="48" fillId="0" borderId="68" xfId="1" applyNumberFormat="1" applyFont="1" applyBorder="1" applyAlignment="1">
      <alignment vertical="center"/>
    </xf>
    <xf numFmtId="166" fontId="48" fillId="0" borderId="69" xfId="1" applyNumberFormat="1" applyFont="1" applyBorder="1" applyAlignment="1">
      <alignment vertical="center"/>
    </xf>
    <xf numFmtId="166" fontId="48" fillId="28" borderId="16" xfId="1" applyNumberFormat="1" applyFont="1" applyFill="1" applyBorder="1" applyAlignment="1">
      <alignment vertical="center"/>
    </xf>
    <xf numFmtId="166" fontId="48" fillId="28" borderId="69" xfId="1" applyNumberFormat="1" applyFont="1" applyFill="1" applyBorder="1" applyAlignment="1">
      <alignment vertical="center"/>
    </xf>
    <xf numFmtId="166" fontId="48" fillId="0" borderId="70" xfId="1" applyNumberFormat="1" applyFont="1" applyBorder="1" applyAlignment="1">
      <alignment vertical="center"/>
    </xf>
    <xf numFmtId="166" fontId="48" fillId="0" borderId="71" xfId="1" applyNumberFormat="1" applyFont="1" applyBorder="1" applyAlignment="1">
      <alignment vertical="center"/>
    </xf>
    <xf numFmtId="166" fontId="48" fillId="0" borderId="10" xfId="1" applyNumberFormat="1" applyFont="1" applyBorder="1" applyAlignment="1">
      <alignment horizontal="center" vertical="center"/>
    </xf>
    <xf numFmtId="166" fontId="48" fillId="0" borderId="66" xfId="1" applyNumberFormat="1" applyFont="1" applyBorder="1" applyAlignment="1">
      <alignment vertical="center"/>
    </xf>
    <xf numFmtId="166" fontId="48" fillId="0" borderId="40" xfId="1" applyNumberFormat="1" applyFont="1" applyBorder="1" applyAlignment="1">
      <alignment vertical="center"/>
    </xf>
    <xf numFmtId="166" fontId="48" fillId="0" borderId="58" xfId="1" applyNumberFormat="1" applyFont="1" applyBorder="1" applyAlignment="1">
      <alignment vertical="center"/>
    </xf>
    <xf numFmtId="166" fontId="48" fillId="0" borderId="21" xfId="1" applyNumberFormat="1" applyFont="1" applyBorder="1" applyAlignment="1">
      <alignment vertical="center"/>
    </xf>
    <xf numFmtId="166" fontId="48" fillId="28" borderId="25" xfId="1" applyNumberFormat="1" applyFont="1" applyFill="1" applyBorder="1" applyAlignment="1">
      <alignment vertical="center"/>
    </xf>
    <xf numFmtId="166" fontId="48" fillId="29" borderId="25" xfId="1" applyNumberFormat="1" applyFont="1" applyFill="1" applyBorder="1" applyAlignment="1">
      <alignment vertical="center"/>
    </xf>
    <xf numFmtId="166" fontId="48" fillId="28" borderId="23" xfId="1" applyNumberFormat="1" applyFont="1" applyFill="1" applyBorder="1" applyAlignment="1">
      <alignment vertical="center"/>
    </xf>
    <xf numFmtId="166" fontId="48" fillId="29" borderId="23" xfId="1" applyNumberFormat="1" applyFont="1" applyFill="1" applyBorder="1" applyAlignment="1">
      <alignment vertical="center"/>
    </xf>
    <xf numFmtId="166" fontId="48" fillId="0" borderId="17" xfId="1" applyNumberFormat="1" applyFont="1" applyBorder="1" applyAlignment="1">
      <alignment vertical="center"/>
    </xf>
    <xf numFmtId="166" fontId="48" fillId="0" borderId="33" xfId="1" applyNumberFormat="1" applyFont="1" applyBorder="1" applyAlignment="1">
      <alignment vertical="center"/>
    </xf>
    <xf numFmtId="166" fontId="48" fillId="28" borderId="40" xfId="1" applyNumberFormat="1" applyFont="1" applyFill="1" applyBorder="1" applyAlignment="1">
      <alignment vertical="center"/>
    </xf>
    <xf numFmtId="166" fontId="48" fillId="28" borderId="41" xfId="1" applyNumberFormat="1" applyFont="1" applyFill="1" applyBorder="1" applyAlignment="1">
      <alignment vertical="center"/>
    </xf>
    <xf numFmtId="166" fontId="48" fillId="28" borderId="46" xfId="1" applyNumberFormat="1" applyFont="1" applyFill="1" applyBorder="1" applyAlignment="1">
      <alignment vertical="center"/>
    </xf>
    <xf numFmtId="166" fontId="48" fillId="28" borderId="11" xfId="1" applyNumberFormat="1" applyFont="1" applyFill="1" applyBorder="1" applyAlignment="1">
      <alignment vertical="center"/>
    </xf>
    <xf numFmtId="166" fontId="48" fillId="28" borderId="52" xfId="1" applyNumberFormat="1" applyFont="1" applyFill="1" applyBorder="1" applyAlignment="1">
      <alignment vertical="center"/>
    </xf>
    <xf numFmtId="166" fontId="48" fillId="0" borderId="54" xfId="1" applyNumberFormat="1" applyFont="1" applyBorder="1" applyAlignment="1">
      <alignment vertical="center"/>
    </xf>
    <xf numFmtId="166" fontId="48" fillId="0" borderId="64" xfId="1" applyNumberFormat="1" applyFont="1" applyBorder="1" applyAlignment="1">
      <alignment vertical="center"/>
    </xf>
    <xf numFmtId="166" fontId="48" fillId="28" borderId="65" xfId="1" applyNumberFormat="1" applyFont="1" applyFill="1" applyBorder="1" applyAlignment="1">
      <alignment vertical="center"/>
    </xf>
    <xf numFmtId="166" fontId="48" fillId="28" borderId="65" xfId="1" applyNumberFormat="1" applyFont="1" applyFill="1" applyBorder="1" applyAlignment="1"/>
    <xf numFmtId="166" fontId="48" fillId="0" borderId="63" xfId="1" applyNumberFormat="1" applyFont="1" applyBorder="1" applyAlignment="1">
      <alignment vertical="center"/>
    </xf>
    <xf numFmtId="166" fontId="48" fillId="29" borderId="20" xfId="1" applyNumberFormat="1" applyFont="1" applyFill="1" applyBorder="1" applyAlignment="1">
      <alignment vertical="center"/>
    </xf>
    <xf numFmtId="167" fontId="48" fillId="0" borderId="20" xfId="1" applyNumberFormat="1" applyFont="1" applyBorder="1" applyAlignment="1">
      <alignment vertical="center"/>
    </xf>
    <xf numFmtId="167" fontId="48" fillId="0" borderId="23" xfId="1" applyNumberFormat="1" applyFont="1" applyBorder="1" applyAlignment="1">
      <alignment vertical="center"/>
    </xf>
    <xf numFmtId="166" fontId="48" fillId="29" borderId="0" xfId="1" applyNumberFormat="1" applyFont="1" applyFill="1" applyBorder="1" applyAlignment="1">
      <alignment vertical="center"/>
    </xf>
    <xf numFmtId="167" fontId="48" fillId="0" borderId="0" xfId="1" applyNumberFormat="1" applyFont="1" applyBorder="1" applyAlignment="1">
      <alignment vertical="center"/>
    </xf>
    <xf numFmtId="167" fontId="48" fillId="0" borderId="42" xfId="1" applyNumberFormat="1" applyFont="1" applyBorder="1" applyAlignment="1">
      <alignment vertical="center"/>
    </xf>
    <xf numFmtId="166" fontId="48" fillId="0" borderId="22" xfId="1" applyNumberFormat="1" applyFont="1" applyBorder="1" applyAlignment="1">
      <alignment vertical="center"/>
    </xf>
    <xf numFmtId="166" fontId="48" fillId="0" borderId="18" xfId="1" applyNumberFormat="1" applyFont="1" applyBorder="1" applyAlignment="1">
      <alignment vertical="center"/>
    </xf>
    <xf numFmtId="166" fontId="48" fillId="0" borderId="62" xfId="1" applyNumberFormat="1" applyFont="1" applyBorder="1" applyAlignment="1">
      <alignment vertical="center"/>
    </xf>
    <xf numFmtId="166" fontId="48" fillId="0" borderId="24" xfId="1" applyNumberFormat="1" applyFont="1" applyBorder="1" applyAlignment="1">
      <alignment vertical="center"/>
    </xf>
    <xf numFmtId="166" fontId="48" fillId="0" borderId="38" xfId="1" applyNumberFormat="1" applyFont="1" applyBorder="1" applyAlignment="1">
      <alignment vertical="center"/>
    </xf>
    <xf numFmtId="166" fontId="48" fillId="0" borderId="61" xfId="1" applyNumberFormat="1" applyFont="1" applyBorder="1" applyAlignment="1">
      <alignment vertical="center"/>
    </xf>
    <xf numFmtId="166" fontId="48" fillId="0" borderId="60" xfId="1" applyNumberFormat="1" applyFont="1" applyBorder="1" applyAlignment="1">
      <alignment vertical="center"/>
    </xf>
    <xf numFmtId="166" fontId="48" fillId="0" borderId="52" xfId="1" applyNumberFormat="1" applyFont="1" applyBorder="1" applyAlignment="1">
      <alignment vertical="center"/>
    </xf>
    <xf numFmtId="169" fontId="48" fillId="0" borderId="16" xfId="1" applyNumberFormat="1" applyFont="1" applyBorder="1" applyAlignment="1">
      <alignment vertical="center"/>
    </xf>
    <xf numFmtId="169" fontId="48" fillId="0" borderId="59" xfId="1" applyNumberFormat="1" applyFont="1" applyBorder="1" applyAlignment="1">
      <alignment vertical="center"/>
    </xf>
    <xf numFmtId="169" fontId="48" fillId="0" borderId="21" xfId="1" applyNumberFormat="1" applyFont="1" applyBorder="1" applyAlignment="1">
      <alignment vertical="center"/>
    </xf>
    <xf numFmtId="169" fontId="48" fillId="0" borderId="23" xfId="1" applyNumberFormat="1" applyFont="1" applyBorder="1" applyAlignment="1">
      <alignment vertical="center"/>
    </xf>
    <xf numFmtId="169" fontId="48" fillId="0" borderId="0" xfId="1" applyNumberFormat="1" applyFont="1" applyBorder="1" applyAlignment="1">
      <alignment vertical="center"/>
    </xf>
    <xf numFmtId="166" fontId="48" fillId="0" borderId="56" xfId="1" applyNumberFormat="1" applyFont="1" applyBorder="1" applyAlignment="1">
      <alignment vertical="center"/>
    </xf>
    <xf numFmtId="166" fontId="48" fillId="0" borderId="48" xfId="1" applyNumberFormat="1" applyFont="1" applyBorder="1" applyAlignment="1">
      <alignment vertical="center"/>
    </xf>
    <xf numFmtId="166" fontId="48" fillId="0" borderId="55" xfId="1" applyNumberFormat="1" applyFont="1" applyBorder="1" applyAlignment="1">
      <alignment vertical="center"/>
    </xf>
    <xf numFmtId="166" fontId="48" fillId="29" borderId="10" xfId="1" applyNumberFormat="1" applyFont="1" applyFill="1" applyBorder="1" applyAlignment="1">
      <alignment horizontal="right"/>
    </xf>
    <xf numFmtId="166" fontId="48" fillId="28" borderId="10" xfId="1" applyNumberFormat="1" applyFont="1" applyFill="1" applyBorder="1" applyAlignment="1">
      <alignment horizontal="right"/>
    </xf>
    <xf numFmtId="166" fontId="48" fillId="29" borderId="10" xfId="1" applyNumberFormat="1" applyFont="1" applyFill="1" applyBorder="1" applyAlignment="1">
      <alignment vertical="center"/>
    </xf>
    <xf numFmtId="166" fontId="48" fillId="28" borderId="10" xfId="1" applyNumberFormat="1" applyFont="1" applyFill="1" applyBorder="1" applyAlignment="1">
      <alignment vertical="center"/>
    </xf>
    <xf numFmtId="166" fontId="48" fillId="0" borderId="10" xfId="1" applyNumberFormat="1" applyFont="1" applyBorder="1" applyAlignment="1">
      <alignment horizontal="right"/>
    </xf>
    <xf numFmtId="167" fontId="48" fillId="0" borderId="16" xfId="1" applyNumberFormat="1" applyFont="1" applyBorder="1" applyAlignment="1">
      <alignment horizontal="right" vertical="center"/>
    </xf>
    <xf numFmtId="166" fontId="48" fillId="28" borderId="16" xfId="1" applyNumberFormat="1" applyFont="1" applyFill="1" applyBorder="1" applyAlignment="1">
      <alignment horizontal="right"/>
    </xf>
    <xf numFmtId="166" fontId="48" fillId="0" borderId="13" xfId="1" applyNumberFormat="1" applyFont="1" applyBorder="1" applyAlignment="1">
      <alignment horizontal="right"/>
    </xf>
    <xf numFmtId="167" fontId="48" fillId="0" borderId="23" xfId="1" applyNumberFormat="1" applyFont="1" applyBorder="1" applyAlignment="1">
      <alignment horizontal="right" vertical="center"/>
    </xf>
    <xf numFmtId="166" fontId="48" fillId="29" borderId="13" xfId="1" applyNumberFormat="1" applyFont="1" applyFill="1" applyBorder="1" applyAlignment="1">
      <alignment horizontal="right"/>
    </xf>
    <xf numFmtId="166" fontId="48" fillId="28" borderId="13" xfId="1" applyNumberFormat="1" applyFont="1" applyFill="1" applyBorder="1" applyAlignment="1">
      <alignment horizontal="right"/>
    </xf>
    <xf numFmtId="166" fontId="48" fillId="28" borderId="52" xfId="1" applyNumberFormat="1" applyFont="1" applyFill="1" applyBorder="1" applyAlignment="1">
      <alignment horizontal="right"/>
    </xf>
    <xf numFmtId="166" fontId="48" fillId="28" borderId="78" xfId="1" applyNumberFormat="1" applyFont="1" applyFill="1" applyBorder="1" applyAlignment="1">
      <alignment vertical="center"/>
    </xf>
    <xf numFmtId="166" fontId="48" fillId="28" borderId="31" xfId="1" applyNumberFormat="1" applyFont="1" applyFill="1" applyBorder="1" applyAlignment="1">
      <alignment vertical="center"/>
    </xf>
    <xf numFmtId="166" fontId="48" fillId="29" borderId="31" xfId="1" applyNumberFormat="1" applyFont="1" applyFill="1" applyBorder="1" applyAlignment="1">
      <alignment vertical="center"/>
    </xf>
    <xf numFmtId="166" fontId="48" fillId="28" borderId="30" xfId="1" applyNumberFormat="1" applyFont="1" applyFill="1" applyBorder="1" applyAlignment="1">
      <alignment vertical="center"/>
    </xf>
    <xf numFmtId="166" fontId="48" fillId="29" borderId="30" xfId="1" applyNumberFormat="1" applyFont="1" applyFill="1" applyBorder="1" applyAlignment="1">
      <alignment vertical="center"/>
    </xf>
    <xf numFmtId="166" fontId="48" fillId="28" borderId="42" xfId="1" applyNumberFormat="1" applyFont="1" applyFill="1" applyBorder="1" applyAlignment="1">
      <alignment vertical="center"/>
    </xf>
    <xf numFmtId="166" fontId="48" fillId="28" borderId="39" xfId="1" applyNumberFormat="1" applyFont="1" applyFill="1" applyBorder="1" applyAlignment="1">
      <alignment vertical="center"/>
    </xf>
    <xf numFmtId="166" fontId="48" fillId="0" borderId="37" xfId="1" applyNumberFormat="1" applyFont="1" applyBorder="1" applyAlignment="1"/>
    <xf numFmtId="166" fontId="48" fillId="28" borderId="37" xfId="1" applyNumberFormat="1" applyFont="1" applyFill="1" applyBorder="1" applyAlignment="1"/>
    <xf numFmtId="166" fontId="48" fillId="28" borderId="23" xfId="1" applyNumberFormat="1" applyFont="1" applyFill="1" applyBorder="1" applyAlignment="1"/>
    <xf numFmtId="166" fontId="48" fillId="0" borderId="37" xfId="1" applyNumberFormat="1" applyFont="1" applyBorder="1" applyAlignment="1">
      <alignment vertical="center"/>
    </xf>
    <xf numFmtId="166" fontId="48" fillId="28" borderId="46" xfId="1" applyNumberFormat="1" applyFont="1" applyFill="1" applyBorder="1" applyAlignment="1"/>
    <xf numFmtId="166" fontId="48" fillId="28" borderId="54" xfId="1" applyNumberFormat="1" applyFont="1" applyFill="1" applyBorder="1" applyAlignment="1"/>
    <xf numFmtId="166" fontId="48" fillId="28" borderId="52" xfId="1" applyNumberFormat="1" applyFont="1" applyFill="1" applyBorder="1" applyAlignment="1"/>
    <xf numFmtId="166" fontId="48" fillId="0" borderId="26" xfId="1" applyNumberFormat="1" applyFont="1" applyBorder="1" applyAlignment="1">
      <alignment vertical="center"/>
    </xf>
    <xf numFmtId="166" fontId="48" fillId="29" borderId="32" xfId="1" applyNumberFormat="1" applyFont="1" applyFill="1" applyBorder="1" applyAlignment="1">
      <alignment vertical="center"/>
    </xf>
    <xf numFmtId="166" fontId="48" fillId="28" borderId="36" xfId="1" applyNumberFormat="1" applyFont="1" applyFill="1" applyBorder="1" applyAlignment="1">
      <alignment vertical="center"/>
    </xf>
    <xf numFmtId="166" fontId="48" fillId="28" borderId="37" xfId="1" applyNumberFormat="1" applyFont="1" applyFill="1" applyBorder="1" applyAlignment="1">
      <alignment vertical="center"/>
    </xf>
    <xf numFmtId="166" fontId="48" fillId="0" borderId="41" xfId="1" applyNumberFormat="1" applyFont="1" applyBorder="1" applyAlignment="1">
      <alignment vertical="center"/>
    </xf>
    <xf numFmtId="166" fontId="48" fillId="0" borderId="11" xfId="1" applyNumberFormat="1" applyFont="1" applyBorder="1" applyAlignment="1">
      <alignment vertical="center"/>
    </xf>
    <xf numFmtId="166" fontId="48" fillId="0" borderId="77" xfId="1" applyNumberFormat="1" applyFont="1" applyBorder="1" applyAlignment="1">
      <alignment vertical="center"/>
    </xf>
    <xf numFmtId="166" fontId="48" fillId="0" borderId="76" xfId="1" applyNumberFormat="1" applyFont="1" applyBorder="1" applyAlignment="1">
      <alignment vertical="center"/>
    </xf>
    <xf numFmtId="166" fontId="48" fillId="28" borderId="19" xfId="1" applyNumberFormat="1" applyFont="1" applyFill="1" applyBorder="1" applyAlignment="1">
      <alignment vertical="center"/>
    </xf>
    <xf numFmtId="166" fontId="48" fillId="28" borderId="13" xfId="1" applyNumberFormat="1" applyFont="1" applyFill="1" applyBorder="1" applyAlignment="1">
      <alignment vertical="center"/>
    </xf>
    <xf numFmtId="166" fontId="47" fillId="0" borderId="14" xfId="0" applyNumberFormat="1" applyFont="1" applyBorder="1" applyAlignment="1">
      <alignment vertical="center" wrapText="1"/>
    </xf>
    <xf numFmtId="166" fontId="47" fillId="0" borderId="0" xfId="0" applyNumberFormat="1" applyFont="1" applyBorder="1" applyAlignment="1">
      <alignment vertical="center" wrapText="1"/>
    </xf>
    <xf numFmtId="0" fontId="37" fillId="0" borderId="0" xfId="0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8" fillId="0" borderId="0" xfId="0" applyNumberFormat="1" applyFont="1" applyAlignment="1">
      <alignment vertical="center"/>
    </xf>
    <xf numFmtId="4" fontId="37" fillId="0" borderId="0" xfId="0" applyNumberFormat="1" applyFont="1" applyAlignment="1">
      <alignment vertical="center"/>
    </xf>
    <xf numFmtId="166" fontId="38" fillId="0" borderId="10" xfId="1" applyNumberFormat="1" applyFont="1" applyBorder="1" applyAlignment="1">
      <alignment vertical="center"/>
    </xf>
    <xf numFmtId="0" fontId="24" fillId="0" borderId="93" xfId="0" applyFont="1" applyBorder="1" applyAlignment="1">
      <alignment vertical="center" wrapText="1"/>
    </xf>
    <xf numFmtId="0" fontId="38" fillId="0" borderId="0" xfId="0" applyFont="1" applyAlignment="1">
      <alignment vertical="center"/>
    </xf>
    <xf numFmtId="166" fontId="38" fillId="0" borderId="13" xfId="1" applyNumberFormat="1" applyFont="1" applyBorder="1" applyAlignment="1">
      <alignment vertical="center"/>
    </xf>
    <xf numFmtId="169" fontId="37" fillId="0" borderId="0" xfId="0" applyNumberFormat="1" applyFont="1" applyAlignment="1">
      <alignment vertical="center"/>
    </xf>
    <xf numFmtId="166" fontId="38" fillId="0" borderId="16" xfId="1" applyNumberFormat="1" applyFont="1" applyBorder="1" applyAlignment="1">
      <alignment vertical="center"/>
    </xf>
    <xf numFmtId="166" fontId="38" fillId="0" borderId="0" xfId="1" applyNumberFormat="1" applyFont="1" applyBorder="1" applyAlignment="1">
      <alignment vertical="center"/>
    </xf>
    <xf numFmtId="0" fontId="47" fillId="28" borderId="0" xfId="0" applyFont="1" applyFill="1" applyBorder="1" applyAlignment="1">
      <alignment vertical="center"/>
    </xf>
    <xf numFmtId="0" fontId="47" fillId="28" borderId="0" xfId="0" applyFont="1" applyFill="1" applyAlignment="1">
      <alignment vertical="center"/>
    </xf>
    <xf numFmtId="0" fontId="37" fillId="28" borderId="0" xfId="0" applyFont="1" applyFill="1" applyAlignment="1">
      <alignment vertical="center"/>
    </xf>
    <xf numFmtId="166" fontId="37" fillId="28" borderId="0" xfId="0" applyNumberFormat="1" applyFont="1" applyFill="1" applyAlignment="1">
      <alignment vertical="center"/>
    </xf>
    <xf numFmtId="166" fontId="38" fillId="28" borderId="0" xfId="0" applyNumberFormat="1" applyFont="1" applyFill="1" applyAlignment="1">
      <alignment vertical="center"/>
    </xf>
    <xf numFmtId="4" fontId="37" fillId="28" borderId="0" xfId="0" applyNumberFormat="1" applyFont="1" applyFill="1" applyAlignment="1">
      <alignment vertical="center"/>
    </xf>
    <xf numFmtId="166" fontId="38" fillId="28" borderId="10" xfId="1" applyNumberFormat="1" applyFont="1" applyFill="1" applyBorder="1" applyAlignment="1">
      <alignment vertical="center"/>
    </xf>
    <xf numFmtId="0" fontId="38" fillId="28" borderId="0" xfId="0" applyFont="1" applyFill="1" applyBorder="1" applyAlignment="1">
      <alignment vertical="center"/>
    </xf>
    <xf numFmtId="0" fontId="38" fillId="28" borderId="0" xfId="0" applyFont="1" applyFill="1" applyAlignment="1">
      <alignment vertical="center"/>
    </xf>
    <xf numFmtId="166" fontId="38" fillId="28" borderId="13" xfId="1" applyNumberFormat="1" applyFont="1" applyFill="1" applyBorder="1" applyAlignment="1">
      <alignment vertical="center"/>
    </xf>
    <xf numFmtId="0" fontId="24" fillId="0" borderId="12" xfId="1" applyNumberFormat="1" applyFont="1" applyFill="1" applyBorder="1" applyAlignment="1">
      <alignment horizontal="center" vertical="center" wrapText="1"/>
    </xf>
    <xf numFmtId="0" fontId="47" fillId="0" borderId="0" xfId="0" applyFont="1" applyBorder="1" applyAlignment="1">
      <alignment vertical="center"/>
    </xf>
    <xf numFmtId="4" fontId="47" fillId="0" borderId="0" xfId="0" applyNumberFormat="1" applyFont="1" applyBorder="1" applyAlignment="1">
      <alignment vertical="center"/>
    </xf>
    <xf numFmtId="169" fontId="47" fillId="0" borderId="0" xfId="0" applyNumberFormat="1" applyFont="1" applyBorder="1" applyAlignment="1">
      <alignment vertical="center"/>
    </xf>
    <xf numFmtId="166" fontId="47" fillId="0" borderId="0" xfId="0" applyNumberFormat="1" applyFont="1" applyBorder="1" applyAlignment="1">
      <alignment vertical="center"/>
    </xf>
    <xf numFmtId="166" fontId="48" fillId="0" borderId="110" xfId="1" applyNumberFormat="1" applyFont="1" applyBorder="1" applyAlignment="1">
      <alignment vertical="center"/>
    </xf>
    <xf numFmtId="166" fontId="48" fillId="0" borderId="0" xfId="0" applyNumberFormat="1" applyFont="1" applyBorder="1" applyAlignment="1">
      <alignment vertical="center"/>
    </xf>
    <xf numFmtId="49" fontId="25" fillId="29" borderId="101" xfId="1" applyNumberFormat="1" applyFont="1" applyFill="1" applyBorder="1" applyAlignment="1">
      <alignment horizontal="center" vertical="center" wrapText="1"/>
    </xf>
    <xf numFmtId="2" fontId="24" fillId="29" borderId="102" xfId="1" applyNumberFormat="1" applyFont="1" applyFill="1" applyBorder="1" applyAlignment="1">
      <alignment horizontal="right" vertical="center" wrapText="1"/>
    </xf>
    <xf numFmtId="0" fontId="24" fillId="29" borderId="102" xfId="1" applyFont="1" applyFill="1" applyBorder="1" applyAlignment="1">
      <alignment vertical="center" wrapText="1"/>
    </xf>
    <xf numFmtId="166" fontId="30" fillId="29" borderId="103" xfId="0" applyNumberFormat="1" applyFont="1" applyFill="1" applyBorder="1" applyAlignment="1">
      <alignment vertical="center"/>
    </xf>
    <xf numFmtId="0" fontId="24" fillId="0" borderId="96" xfId="0" applyFont="1" applyBorder="1" applyAlignment="1">
      <alignment vertical="center" wrapText="1"/>
    </xf>
    <xf numFmtId="0" fontId="24" fillId="0" borderId="96" xfId="1" applyFont="1" applyBorder="1" applyAlignment="1">
      <alignment horizontal="right" vertical="center" wrapText="1"/>
    </xf>
    <xf numFmtId="49" fontId="25" fillId="26" borderId="101" xfId="1" applyNumberFormat="1" applyFont="1" applyFill="1" applyBorder="1" applyAlignment="1">
      <alignment horizontal="center" vertical="center" wrapText="1"/>
    </xf>
    <xf numFmtId="49" fontId="20" fillId="28" borderId="105" xfId="0" applyNumberFormat="1" applyFont="1" applyFill="1" applyBorder="1" applyAlignment="1">
      <alignment horizontal="center" vertical="center"/>
    </xf>
    <xf numFmtId="166" fontId="30" fillId="0" borderId="16" xfId="0" applyNumberFormat="1" applyFont="1" applyBorder="1" applyAlignment="1">
      <alignment vertical="center"/>
    </xf>
    <xf numFmtId="49" fontId="20" fillId="29" borderId="102" xfId="0" applyNumberFormat="1" applyFont="1" applyFill="1" applyBorder="1" applyAlignment="1">
      <alignment horizontal="center" vertical="center"/>
    </xf>
    <xf numFmtId="0" fontId="20" fillId="29" borderId="102" xfId="0" applyFont="1" applyFill="1" applyBorder="1" applyAlignment="1">
      <alignment horizontal="center" vertical="center"/>
    </xf>
    <xf numFmtId="0" fontId="24" fillId="0" borderId="102" xfId="1" applyNumberFormat="1" applyFont="1" applyFill="1" applyBorder="1" applyAlignment="1">
      <alignment horizontal="center" vertical="center" wrapText="1"/>
    </xf>
    <xf numFmtId="0" fontId="24" fillId="0" borderId="102" xfId="1" applyFont="1" applyBorder="1" applyAlignment="1">
      <alignment vertical="center" wrapText="1"/>
    </xf>
    <xf numFmtId="2" fontId="24" fillId="0" borderId="102" xfId="1" applyNumberFormat="1" applyFont="1" applyBorder="1" applyAlignment="1">
      <alignment horizontal="right" vertical="center" wrapText="1"/>
    </xf>
    <xf numFmtId="0" fontId="24" fillId="0" borderId="102" xfId="1" applyFont="1" applyBorder="1" applyAlignment="1">
      <alignment horizontal="center" vertical="center" wrapText="1"/>
    </xf>
    <xf numFmtId="0" fontId="37" fillId="28" borderId="112" xfId="0" applyFont="1" applyFill="1" applyBorder="1" applyAlignment="1">
      <alignment vertical="center"/>
    </xf>
    <xf numFmtId="166" fontId="39" fillId="28" borderId="113" xfId="1" applyNumberFormat="1" applyFont="1" applyFill="1" applyBorder="1" applyAlignment="1">
      <alignment vertical="center"/>
    </xf>
    <xf numFmtId="0" fontId="24" fillId="0" borderId="93" xfId="1" applyFont="1" applyFill="1" applyBorder="1" applyAlignment="1">
      <alignment vertical="center" wrapText="1"/>
    </xf>
    <xf numFmtId="0" fontId="24" fillId="29" borderId="96" xfId="1" applyNumberFormat="1" applyFont="1" applyFill="1" applyBorder="1" applyAlignment="1">
      <alignment horizontal="center" vertical="center" wrapText="1"/>
    </xf>
    <xf numFmtId="0" fontId="24" fillId="29" borderId="96" xfId="1" applyFont="1" applyFill="1" applyBorder="1" applyAlignment="1">
      <alignment vertical="center" wrapText="1"/>
    </xf>
    <xf numFmtId="2" fontId="24" fillId="29" borderId="96" xfId="1" applyNumberFormat="1" applyFont="1" applyFill="1" applyBorder="1" applyAlignment="1">
      <alignment horizontal="right" vertical="center" wrapText="1"/>
    </xf>
    <xf numFmtId="0" fontId="24" fillId="29" borderId="96" xfId="1" applyFont="1" applyFill="1" applyBorder="1" applyAlignment="1">
      <alignment horizontal="center" vertical="center" wrapText="1"/>
    </xf>
    <xf numFmtId="0" fontId="29" fillId="0" borderId="96" xfId="1" applyFont="1" applyFill="1" applyBorder="1" applyAlignment="1">
      <alignment vertical="center" wrapText="1"/>
    </xf>
    <xf numFmtId="0" fontId="24" fillId="0" borderId="96" xfId="1" applyFont="1" applyFill="1" applyBorder="1" applyAlignment="1">
      <alignment vertical="center" wrapText="1"/>
    </xf>
    <xf numFmtId="2" fontId="24" fillId="0" borderId="96" xfId="1" applyNumberFormat="1" applyFont="1" applyFill="1" applyBorder="1" applyAlignment="1">
      <alignment horizontal="right" vertical="center" wrapText="1" shrinkToFit="1"/>
    </xf>
    <xf numFmtId="0" fontId="24" fillId="0" borderId="96" xfId="1" applyFont="1" applyFill="1" applyBorder="1" applyAlignment="1">
      <alignment horizontal="center" vertical="center" wrapText="1" shrinkToFit="1"/>
    </xf>
    <xf numFmtId="0" fontId="24" fillId="0" borderId="96" xfId="1" applyFont="1" applyFill="1" applyBorder="1" applyAlignment="1">
      <alignment horizontal="right" vertical="center" wrapText="1"/>
    </xf>
    <xf numFmtId="0" fontId="29" fillId="28" borderId="96" xfId="1" applyFont="1" applyFill="1" applyBorder="1" applyAlignment="1">
      <alignment vertical="center" wrapText="1"/>
    </xf>
    <xf numFmtId="2" fontId="24" fillId="28" borderId="96" xfId="1" applyNumberFormat="1" applyFont="1" applyFill="1" applyBorder="1" applyAlignment="1">
      <alignment horizontal="right" vertical="center" wrapText="1" shrinkToFit="1"/>
    </xf>
    <xf numFmtId="0" fontId="24" fillId="28" borderId="96" xfId="1" applyFont="1" applyFill="1" applyBorder="1" applyAlignment="1">
      <alignment horizontal="center" vertical="center" wrapText="1" shrinkToFit="1"/>
    </xf>
    <xf numFmtId="0" fontId="20" fillId="28" borderId="96" xfId="0" applyFont="1" applyFill="1" applyBorder="1" applyAlignment="1">
      <alignment horizontal="center" vertical="center"/>
    </xf>
    <xf numFmtId="2" fontId="24" fillId="0" borderId="96" xfId="1" applyNumberFormat="1" applyFont="1" applyFill="1" applyBorder="1" applyAlignment="1">
      <alignment horizontal="right" vertical="center" wrapText="1"/>
    </xf>
    <xf numFmtId="0" fontId="24" fillId="0" borderId="96" xfId="1" applyFont="1" applyFill="1" applyBorder="1" applyAlignment="1">
      <alignment horizontal="center" vertical="center" wrapText="1"/>
    </xf>
    <xf numFmtId="164" fontId="24" fillId="24" borderId="96" xfId="34" applyFont="1" applyFill="1" applyBorder="1" applyAlignment="1">
      <alignment horizontal="right" vertical="center" wrapText="1"/>
    </xf>
    <xf numFmtId="2" fontId="24" fillId="24" borderId="96" xfId="1" applyNumberFormat="1" applyFont="1" applyFill="1" applyBorder="1" applyAlignment="1">
      <alignment horizontal="right" vertical="center" wrapText="1"/>
    </xf>
    <xf numFmtId="168" fontId="24" fillId="28" borderId="96" xfId="34" applyNumberFormat="1" applyFont="1" applyFill="1" applyBorder="1" applyAlignment="1">
      <alignment horizontal="right" vertical="center" wrapText="1"/>
    </xf>
    <xf numFmtId="0" fontId="25" fillId="0" borderId="96" xfId="1" applyFont="1" applyBorder="1" applyAlignment="1">
      <alignment vertical="center" wrapText="1"/>
    </xf>
    <xf numFmtId="0" fontId="22" fillId="28" borderId="96" xfId="1" applyFont="1" applyFill="1" applyBorder="1" applyAlignment="1">
      <alignment vertical="center" wrapText="1"/>
    </xf>
    <xf numFmtId="49" fontId="20" fillId="28" borderId="96" xfId="0" applyNumberFormat="1" applyFont="1" applyFill="1" applyBorder="1" applyAlignment="1">
      <alignment horizontal="center" vertical="center"/>
    </xf>
    <xf numFmtId="2" fontId="24" fillId="28" borderId="96" xfId="1" applyNumberFormat="1" applyFont="1" applyFill="1" applyBorder="1" applyAlignment="1">
      <alignment horizontal="center" vertical="center" wrapText="1"/>
    </xf>
    <xf numFmtId="2" fontId="24" fillId="29" borderId="96" xfId="1" applyNumberFormat="1" applyFont="1" applyFill="1" applyBorder="1" applyAlignment="1">
      <alignment horizontal="center" vertical="center" wrapText="1"/>
    </xf>
    <xf numFmtId="0" fontId="21" fillId="0" borderId="96" xfId="1" applyFont="1" applyBorder="1" applyAlignment="1">
      <alignment vertical="center" wrapText="1"/>
    </xf>
    <xf numFmtId="49" fontId="20" fillId="0" borderId="96" xfId="0" applyNumberFormat="1" applyFont="1" applyBorder="1" applyAlignment="1">
      <alignment horizontal="center" vertical="center"/>
    </xf>
    <xf numFmtId="0" fontId="20" fillId="0" borderId="96" xfId="0" applyFont="1" applyBorder="1" applyAlignment="1">
      <alignment vertical="center"/>
    </xf>
    <xf numFmtId="0" fontId="20" fillId="0" borderId="96" xfId="0" applyFont="1" applyBorder="1" applyAlignment="1">
      <alignment horizontal="right" vertical="center"/>
    </xf>
    <xf numFmtId="0" fontId="20" fillId="0" borderId="96" xfId="0" applyFont="1" applyBorder="1" applyAlignment="1">
      <alignment horizontal="center" vertical="center"/>
    </xf>
    <xf numFmtId="0" fontId="24" fillId="28" borderId="96" xfId="1" applyFont="1" applyFill="1" applyBorder="1" applyAlignment="1">
      <alignment horizontal="right" vertical="center" wrapText="1"/>
    </xf>
    <xf numFmtId="4" fontId="28" fillId="0" borderId="96" xfId="1" applyNumberFormat="1" applyFont="1" applyBorder="1" applyAlignment="1">
      <alignment horizontal="right" vertical="center" wrapText="1"/>
    </xf>
    <xf numFmtId="13" fontId="24" fillId="0" borderId="96" xfId="1" applyNumberFormat="1" applyFont="1" applyBorder="1" applyAlignment="1">
      <alignment horizontal="right" vertical="center" wrapText="1"/>
    </xf>
    <xf numFmtId="0" fontId="22" fillId="0" borderId="96" xfId="1" applyFont="1" applyBorder="1" applyAlignment="1">
      <alignment vertical="center" wrapText="1"/>
    </xf>
    <xf numFmtId="164" fontId="24" fillId="24" borderId="96" xfId="45" applyFont="1" applyFill="1" applyBorder="1" applyAlignment="1">
      <alignment horizontal="right" vertical="center" wrapText="1"/>
    </xf>
    <xf numFmtId="0" fontId="24" fillId="0" borderId="96" xfId="1" applyFont="1" applyBorder="1" applyAlignment="1">
      <alignment vertical="center"/>
    </xf>
    <xf numFmtId="0" fontId="22" fillId="28" borderId="96" xfId="1" applyNumberFormat="1" applyFont="1" applyFill="1" applyBorder="1" applyAlignment="1">
      <alignment horizontal="center" vertical="center" wrapText="1"/>
    </xf>
    <xf numFmtId="2" fontId="22" fillId="28" borderId="96" xfId="1" applyNumberFormat="1" applyFont="1" applyFill="1" applyBorder="1" applyAlignment="1">
      <alignment horizontal="right" vertical="center" wrapText="1"/>
    </xf>
    <xf numFmtId="0" fontId="22" fillId="28" borderId="96" xfId="1" applyFont="1" applyFill="1" applyBorder="1" applyAlignment="1">
      <alignment horizontal="center" vertical="center" wrapText="1"/>
    </xf>
    <xf numFmtId="2" fontId="36" fillId="28" borderId="96" xfId="1" applyNumberFormat="1" applyFont="1" applyFill="1" applyBorder="1" applyAlignment="1">
      <alignment horizontal="right" vertical="center" wrapText="1"/>
    </xf>
    <xf numFmtId="0" fontId="21" fillId="0" borderId="96" xfId="1" applyFont="1" applyBorder="1" applyAlignment="1">
      <alignment horizontal="left" vertical="center" wrapText="1"/>
    </xf>
    <xf numFmtId="0" fontId="24" fillId="0" borderId="96" xfId="1" applyFont="1" applyBorder="1" applyAlignment="1">
      <alignment horizontal="left" vertical="center" wrapText="1"/>
    </xf>
    <xf numFmtId="49" fontId="24" fillId="28" borderId="96" xfId="1" applyNumberFormat="1" applyFont="1" applyFill="1" applyBorder="1" applyAlignment="1">
      <alignment horizontal="right" vertical="center" wrapText="1"/>
    </xf>
    <xf numFmtId="0" fontId="29" fillId="0" borderId="98" xfId="0" applyFont="1" applyBorder="1" applyAlignment="1">
      <alignment vertical="center" wrapText="1"/>
    </xf>
    <xf numFmtId="49" fontId="25" fillId="29" borderId="100" xfId="1" applyNumberFormat="1" applyFont="1" applyFill="1" applyBorder="1" applyAlignment="1">
      <alignment horizontal="center" vertical="center" wrapText="1"/>
    </xf>
    <xf numFmtId="166" fontId="30" fillId="29" borderId="10" xfId="0" applyNumberFormat="1" applyFont="1" applyFill="1" applyBorder="1" applyAlignment="1">
      <alignment vertical="center"/>
    </xf>
    <xf numFmtId="166" fontId="30" fillId="28" borderId="10" xfId="0" applyNumberFormat="1" applyFont="1" applyFill="1" applyBorder="1" applyAlignment="1">
      <alignment vertical="center"/>
    </xf>
    <xf numFmtId="49" fontId="20" fillId="0" borderId="100" xfId="0" applyNumberFormat="1" applyFont="1" applyBorder="1" applyAlignment="1">
      <alignment vertical="center"/>
    </xf>
    <xf numFmtId="49" fontId="25" fillId="26" borderId="111" xfId="1" applyNumberFormat="1" applyFont="1" applyFill="1" applyBorder="1" applyAlignment="1">
      <alignment horizontal="center" vertical="center" wrapText="1"/>
    </xf>
    <xf numFmtId="166" fontId="30" fillId="0" borderId="13" xfId="0" applyNumberFormat="1" applyFont="1" applyBorder="1" applyAlignment="1">
      <alignment vertical="center"/>
    </xf>
    <xf numFmtId="0" fontId="24" fillId="0" borderId="102" xfId="0" applyFont="1" applyBorder="1" applyAlignment="1">
      <alignment vertical="center" wrapText="1"/>
    </xf>
    <xf numFmtId="0" fontId="24" fillId="29" borderId="102" xfId="1" applyNumberFormat="1" applyFont="1" applyFill="1" applyBorder="1" applyAlignment="1">
      <alignment horizontal="center" vertical="center" wrapText="1"/>
    </xf>
    <xf numFmtId="0" fontId="24" fillId="29" borderId="102" xfId="0" applyFont="1" applyFill="1" applyBorder="1" applyAlignment="1">
      <alignment vertical="center" wrapText="1"/>
    </xf>
    <xf numFmtId="0" fontId="24" fillId="29" borderId="102" xfId="1" applyFont="1" applyFill="1" applyBorder="1" applyAlignment="1">
      <alignment horizontal="center" vertical="center" wrapText="1"/>
    </xf>
    <xf numFmtId="0" fontId="24" fillId="0" borderId="105" xfId="1" applyNumberFormat="1" applyFont="1" applyFill="1" applyBorder="1" applyAlignment="1">
      <alignment horizontal="center" vertical="center" wrapText="1"/>
    </xf>
    <xf numFmtId="0" fontId="29" fillId="0" borderId="105" xfId="1" applyFont="1" applyBorder="1" applyAlignment="1">
      <alignment vertical="center" wrapText="1"/>
    </xf>
    <xf numFmtId="0" fontId="24" fillId="0" borderId="105" xfId="1" applyFont="1" applyBorder="1" applyAlignment="1">
      <alignment vertical="center" wrapText="1"/>
    </xf>
    <xf numFmtId="2" fontId="24" fillId="0" borderId="105" xfId="1" applyNumberFormat="1" applyFont="1" applyBorder="1" applyAlignment="1">
      <alignment horizontal="right" vertical="center" wrapText="1"/>
    </xf>
    <xf numFmtId="0" fontId="24" fillId="0" borderId="105" xfId="1" applyFont="1" applyBorder="1" applyAlignment="1">
      <alignment horizontal="center" vertical="center" wrapText="1"/>
    </xf>
    <xf numFmtId="0" fontId="24" fillId="28" borderId="102" xfId="1" applyNumberFormat="1" applyFont="1" applyFill="1" applyBorder="1" applyAlignment="1">
      <alignment horizontal="center" vertical="center" wrapText="1"/>
    </xf>
    <xf numFmtId="0" fontId="24" fillId="0" borderId="102" xfId="1" applyFont="1" applyFill="1" applyBorder="1" applyAlignment="1">
      <alignment vertical="center" wrapText="1"/>
    </xf>
    <xf numFmtId="0" fontId="24" fillId="28" borderId="102" xfId="1" applyFont="1" applyFill="1" applyBorder="1" applyAlignment="1">
      <alignment vertical="center" wrapText="1"/>
    </xf>
    <xf numFmtId="2" fontId="24" fillId="28" borderId="102" xfId="1" applyNumberFormat="1" applyFont="1" applyFill="1" applyBorder="1" applyAlignment="1">
      <alignment horizontal="right" vertical="center" wrapText="1" shrinkToFit="1"/>
    </xf>
    <xf numFmtId="0" fontId="24" fillId="28" borderId="102" xfId="1" applyFont="1" applyFill="1" applyBorder="1" applyAlignment="1">
      <alignment horizontal="center" vertical="center" wrapText="1" shrinkToFit="1"/>
    </xf>
    <xf numFmtId="0" fontId="29" fillId="0" borderId="98" xfId="1" applyFont="1" applyFill="1" applyBorder="1" applyAlignment="1">
      <alignment vertical="center" wrapText="1"/>
    </xf>
    <xf numFmtId="0" fontId="24" fillId="0" borderId="98" xfId="1" applyFont="1" applyFill="1" applyBorder="1" applyAlignment="1">
      <alignment vertical="center" wrapText="1"/>
    </xf>
    <xf numFmtId="2" fontId="24" fillId="0" borderId="98" xfId="1" applyNumberFormat="1" applyFont="1" applyFill="1" applyBorder="1" applyAlignment="1">
      <alignment horizontal="right" vertical="center" wrapText="1"/>
    </xf>
    <xf numFmtId="0" fontId="24" fillId="0" borderId="98" xfId="1" applyFont="1" applyFill="1" applyBorder="1" applyAlignment="1">
      <alignment horizontal="center" vertical="center" wrapText="1"/>
    </xf>
    <xf numFmtId="2" fontId="24" fillId="0" borderId="102" xfId="1" applyNumberFormat="1" applyFont="1" applyFill="1" applyBorder="1" applyAlignment="1">
      <alignment horizontal="right" vertical="center" wrapText="1"/>
    </xf>
    <xf numFmtId="168" fontId="24" fillId="28" borderId="102" xfId="34" applyNumberFormat="1" applyFont="1" applyFill="1" applyBorder="1" applyAlignment="1">
      <alignment horizontal="right" vertical="center" wrapText="1"/>
    </xf>
    <xf numFmtId="2" fontId="24" fillId="28" borderId="102" xfId="1" applyNumberFormat="1" applyFont="1" applyFill="1" applyBorder="1" applyAlignment="1">
      <alignment horizontal="right" vertical="center" wrapText="1"/>
    </xf>
    <xf numFmtId="0" fontId="24" fillId="28" borderId="102" xfId="1" applyFont="1" applyFill="1" applyBorder="1" applyAlignment="1">
      <alignment horizontal="center" vertical="center" wrapText="1"/>
    </xf>
    <xf numFmtId="0" fontId="29" fillId="0" borderId="12" xfId="1" applyFont="1" applyBorder="1" applyAlignment="1">
      <alignment vertical="center" wrapText="1"/>
    </xf>
    <xf numFmtId="0" fontId="25" fillId="0" borderId="98" xfId="1" applyFont="1" applyBorder="1" applyAlignment="1">
      <alignment vertical="center" wrapText="1"/>
    </xf>
    <xf numFmtId="0" fontId="24" fillId="24" borderId="102" xfId="1" applyFont="1" applyFill="1" applyBorder="1" applyAlignment="1">
      <alignment vertical="center" wrapText="1"/>
    </xf>
    <xf numFmtId="2" fontId="24" fillId="24" borderId="102" xfId="1" applyNumberFormat="1" applyFont="1" applyFill="1" applyBorder="1" applyAlignment="1">
      <alignment horizontal="right" vertical="center" wrapText="1"/>
    </xf>
    <xf numFmtId="0" fontId="24" fillId="24" borderId="102" xfId="1" applyFont="1" applyFill="1" applyBorder="1" applyAlignment="1">
      <alignment horizontal="center" vertical="center" wrapText="1"/>
    </xf>
    <xf numFmtId="166" fontId="30" fillId="28" borderId="103" xfId="0" applyNumberFormat="1" applyFont="1" applyFill="1" applyBorder="1" applyAlignment="1">
      <alignment vertical="center"/>
    </xf>
    <xf numFmtId="0" fontId="22" fillId="28" borderId="102" xfId="1" applyFont="1" applyFill="1" applyBorder="1" applyAlignment="1">
      <alignment vertical="center" wrapText="1"/>
    </xf>
    <xf numFmtId="49" fontId="25" fillId="26" borderId="123" xfId="1" applyNumberFormat="1" applyFont="1" applyFill="1" applyBorder="1" applyAlignment="1">
      <alignment horizontal="center" vertical="center" wrapText="1"/>
    </xf>
    <xf numFmtId="0" fontId="24" fillId="28" borderId="108" xfId="1" applyNumberFormat="1" applyFont="1" applyFill="1" applyBorder="1" applyAlignment="1">
      <alignment horizontal="center" vertical="center" wrapText="1"/>
    </xf>
    <xf numFmtId="0" fontId="24" fillId="28" borderId="108" xfId="1" applyFont="1" applyFill="1" applyBorder="1" applyAlignment="1">
      <alignment vertical="center" wrapText="1"/>
    </xf>
    <xf numFmtId="2" fontId="24" fillId="28" borderId="108" xfId="1" applyNumberFormat="1" applyFont="1" applyFill="1" applyBorder="1" applyAlignment="1">
      <alignment horizontal="right" vertical="center" wrapText="1"/>
    </xf>
    <xf numFmtId="0" fontId="24" fillId="28" borderId="108" xfId="1" applyFont="1" applyFill="1" applyBorder="1" applyAlignment="1">
      <alignment horizontal="center" vertical="center" wrapText="1"/>
    </xf>
    <xf numFmtId="166" fontId="25" fillId="28" borderId="23" xfId="1" applyNumberFormat="1" applyFont="1" applyFill="1" applyBorder="1" applyAlignment="1">
      <alignment vertical="center"/>
    </xf>
    <xf numFmtId="0" fontId="20" fillId="29" borderId="102" xfId="0" applyFont="1" applyFill="1" applyBorder="1" applyAlignment="1">
      <alignment vertical="center"/>
    </xf>
    <xf numFmtId="0" fontId="0" fillId="29" borderId="102" xfId="0" applyFont="1" applyFill="1" applyBorder="1" applyAlignment="1">
      <alignment vertical="center"/>
    </xf>
    <xf numFmtId="2" fontId="24" fillId="29" borderId="102" xfId="1" applyNumberFormat="1" applyFont="1" applyFill="1" applyBorder="1" applyAlignment="1">
      <alignment horizontal="center" vertical="center" wrapText="1"/>
    </xf>
    <xf numFmtId="4" fontId="24" fillId="28" borderId="102" xfId="1" applyNumberFormat="1" applyFont="1" applyFill="1" applyBorder="1" applyAlignment="1">
      <alignment horizontal="right" vertical="center" wrapText="1"/>
    </xf>
    <xf numFmtId="0" fontId="24" fillId="28" borderId="98" xfId="1" applyFont="1" applyFill="1" applyBorder="1" applyAlignment="1">
      <alignment horizontal="center" vertical="center" wrapText="1"/>
    </xf>
    <xf numFmtId="49" fontId="25" fillId="26" borderId="120" xfId="1" applyNumberFormat="1" applyFont="1" applyFill="1" applyBorder="1" applyAlignment="1">
      <alignment horizontal="center" vertical="center" wrapText="1"/>
    </xf>
    <xf numFmtId="0" fontId="24" fillId="0" borderId="121" xfId="1" applyNumberFormat="1" applyFont="1" applyFill="1" applyBorder="1" applyAlignment="1">
      <alignment horizontal="center" vertical="center" wrapText="1"/>
    </xf>
    <xf numFmtId="0" fontId="29" fillId="0" borderId="121" xfId="1" applyFont="1" applyBorder="1" applyAlignment="1">
      <alignment vertical="center" wrapText="1"/>
    </xf>
    <xf numFmtId="0" fontId="24" fillId="0" borderId="121" xfId="1" applyFont="1" applyBorder="1" applyAlignment="1">
      <alignment vertical="center" wrapText="1"/>
    </xf>
    <xf numFmtId="2" fontId="24" fillId="0" borderId="121" xfId="1" applyNumberFormat="1" applyFont="1" applyBorder="1" applyAlignment="1">
      <alignment horizontal="right" vertical="center" wrapText="1"/>
    </xf>
    <xf numFmtId="0" fontId="24" fillId="0" borderId="121" xfId="1" applyFont="1" applyBorder="1" applyAlignment="1">
      <alignment horizontal="center" vertical="center" wrapText="1"/>
    </xf>
    <xf numFmtId="166" fontId="30" fillId="0" borderId="122" xfId="0" applyNumberFormat="1" applyFont="1" applyBorder="1" applyAlignment="1">
      <alignment vertical="center"/>
    </xf>
    <xf numFmtId="0" fontId="24" fillId="28" borderId="121" xfId="1" applyNumberFormat="1" applyFont="1" applyFill="1" applyBorder="1" applyAlignment="1">
      <alignment horizontal="center" vertical="center" wrapText="1"/>
    </xf>
    <xf numFmtId="0" fontId="29" fillId="28" borderId="121" xfId="1" applyFont="1" applyFill="1" applyBorder="1" applyAlignment="1">
      <alignment vertical="center" wrapText="1"/>
    </xf>
    <xf numFmtId="0" fontId="24" fillId="28" borderId="121" xfId="1" applyFont="1" applyFill="1" applyBorder="1" applyAlignment="1">
      <alignment vertical="center" wrapText="1"/>
    </xf>
    <xf numFmtId="2" fontId="24" fillId="28" borderId="121" xfId="1" applyNumberFormat="1" applyFont="1" applyFill="1" applyBorder="1" applyAlignment="1">
      <alignment horizontal="right" vertical="center" wrapText="1"/>
    </xf>
    <xf numFmtId="0" fontId="24" fillId="28" borderId="121" xfId="1" applyFont="1" applyFill="1" applyBorder="1" applyAlignment="1">
      <alignment horizontal="center" vertical="center" wrapText="1"/>
    </xf>
    <xf numFmtId="49" fontId="20" fillId="28" borderId="98" xfId="0" applyNumberFormat="1" applyFont="1" applyFill="1" applyBorder="1" applyAlignment="1">
      <alignment horizontal="center" vertical="center"/>
    </xf>
    <xf numFmtId="0" fontId="20" fillId="28" borderId="98" xfId="0" applyFont="1" applyFill="1" applyBorder="1" applyAlignment="1">
      <alignment horizontal="center" vertical="center"/>
    </xf>
    <xf numFmtId="49" fontId="20" fillId="28" borderId="102" xfId="0" applyNumberFormat="1" applyFont="1" applyFill="1" applyBorder="1" applyAlignment="1">
      <alignment horizontal="center" vertical="center"/>
    </xf>
    <xf numFmtId="49" fontId="25" fillId="26" borderId="124" xfId="1" applyNumberFormat="1" applyFont="1" applyFill="1" applyBorder="1" applyAlignment="1">
      <alignment horizontal="center" vertical="center" wrapText="1"/>
    </xf>
    <xf numFmtId="0" fontId="24" fillId="0" borderId="125" xfId="1" applyNumberFormat="1" applyFont="1" applyFill="1" applyBorder="1" applyAlignment="1">
      <alignment horizontal="center" vertical="center" wrapText="1"/>
    </xf>
    <xf numFmtId="0" fontId="29" fillId="0" borderId="125" xfId="1" applyFont="1" applyBorder="1" applyAlignment="1">
      <alignment vertical="center" wrapText="1"/>
    </xf>
    <xf numFmtId="0" fontId="24" fillId="0" borderId="125" xfId="1" applyFont="1" applyBorder="1" applyAlignment="1">
      <alignment vertical="center" wrapText="1"/>
    </xf>
    <xf numFmtId="2" fontId="24" fillId="0" borderId="125" xfId="1" applyNumberFormat="1" applyFont="1" applyBorder="1" applyAlignment="1">
      <alignment horizontal="right" vertical="center" wrapText="1"/>
    </xf>
    <xf numFmtId="4" fontId="24" fillId="0" borderId="125" xfId="1" applyNumberFormat="1" applyFont="1" applyBorder="1" applyAlignment="1">
      <alignment horizontal="right" vertical="center" wrapText="1"/>
    </xf>
    <xf numFmtId="0" fontId="24" fillId="0" borderId="125" xfId="1" applyFont="1" applyBorder="1" applyAlignment="1">
      <alignment horizontal="center" vertical="center" wrapText="1"/>
    </xf>
    <xf numFmtId="166" fontId="30" fillId="0" borderId="126" xfId="0" applyNumberFormat="1" applyFont="1" applyBorder="1" applyAlignment="1">
      <alignment vertical="center"/>
    </xf>
    <xf numFmtId="0" fontId="24" fillId="28" borderId="98" xfId="1" applyNumberFormat="1" applyFont="1" applyFill="1" applyBorder="1" applyAlignment="1">
      <alignment horizontal="center" vertical="center" wrapText="1"/>
    </xf>
    <xf numFmtId="0" fontId="29" fillId="28" borderId="98" xfId="1" applyFont="1" applyFill="1" applyBorder="1" applyAlignment="1">
      <alignment vertical="center" wrapText="1"/>
    </xf>
    <xf numFmtId="0" fontId="24" fillId="28" borderId="98" xfId="1" applyFont="1" applyFill="1" applyBorder="1" applyAlignment="1">
      <alignment vertical="center" wrapText="1"/>
    </xf>
    <xf numFmtId="2" fontId="24" fillId="28" borderId="98" xfId="1" applyNumberFormat="1" applyFont="1" applyFill="1" applyBorder="1" applyAlignment="1">
      <alignment horizontal="right" vertical="center" wrapText="1"/>
    </xf>
    <xf numFmtId="4" fontId="24" fillId="28" borderId="98" xfId="1" applyNumberFormat="1" applyFont="1" applyFill="1" applyBorder="1" applyAlignment="1">
      <alignment horizontal="right" vertical="center" wrapText="1"/>
    </xf>
    <xf numFmtId="49" fontId="20" fillId="0" borderId="104" xfId="0" applyNumberFormat="1" applyFont="1" applyBorder="1" applyAlignment="1">
      <alignment vertical="center"/>
    </xf>
    <xf numFmtId="0" fontId="20" fillId="28" borderId="105" xfId="0" applyFont="1" applyFill="1" applyBorder="1" applyAlignment="1">
      <alignment vertical="center"/>
    </xf>
    <xf numFmtId="0" fontId="20" fillId="28" borderId="105" xfId="0" applyFont="1" applyFill="1" applyBorder="1" applyAlignment="1">
      <alignment horizontal="right" vertical="center"/>
    </xf>
    <xf numFmtId="0" fontId="20" fillId="28" borderId="105" xfId="0" applyFont="1" applyFill="1" applyBorder="1" applyAlignment="1">
      <alignment horizontal="center" vertical="center"/>
    </xf>
    <xf numFmtId="4" fontId="24" fillId="0" borderId="102" xfId="1" applyNumberFormat="1" applyFont="1" applyBorder="1" applyAlignment="1">
      <alignment horizontal="right" vertical="center" wrapText="1"/>
    </xf>
    <xf numFmtId="0" fontId="24" fillId="0" borderId="98" xfId="1" applyFont="1" applyBorder="1" applyAlignment="1">
      <alignment horizontal="right" vertical="center" wrapText="1"/>
    </xf>
    <xf numFmtId="0" fontId="25" fillId="0" borderId="102" xfId="1" applyFont="1" applyBorder="1" applyAlignment="1">
      <alignment vertical="center" wrapText="1"/>
    </xf>
    <xf numFmtId="0" fontId="24" fillId="0" borderId="102" xfId="1" applyFont="1" applyBorder="1" applyAlignment="1">
      <alignment horizontal="right" vertical="center" wrapText="1"/>
    </xf>
    <xf numFmtId="0" fontId="24" fillId="28" borderId="98" xfId="1" applyFont="1" applyFill="1" applyBorder="1" applyAlignment="1">
      <alignment horizontal="right" vertical="center" wrapText="1"/>
    </xf>
    <xf numFmtId="0" fontId="24" fillId="0" borderId="108" xfId="1" applyNumberFormat="1" applyFont="1" applyFill="1" applyBorder="1" applyAlignment="1">
      <alignment horizontal="center" vertical="center" wrapText="1"/>
    </xf>
    <xf numFmtId="0" fontId="29" fillId="0" borderId="108" xfId="0" applyFont="1" applyBorder="1" applyAlignment="1">
      <alignment vertical="center" wrapText="1"/>
    </xf>
    <xf numFmtId="0" fontId="24" fillId="0" borderId="108" xfId="1" applyFont="1" applyFill="1" applyBorder="1" applyAlignment="1">
      <alignment vertical="center" wrapText="1"/>
    </xf>
    <xf numFmtId="2" fontId="24" fillId="25" borderId="108" xfId="1" applyNumberFormat="1" applyFont="1" applyFill="1" applyBorder="1" applyAlignment="1">
      <alignment horizontal="right" vertical="center" wrapText="1" shrinkToFit="1"/>
    </xf>
    <xf numFmtId="0" fontId="24" fillId="25" borderId="108" xfId="1" applyFont="1" applyFill="1" applyBorder="1" applyAlignment="1">
      <alignment horizontal="center" vertical="center" wrapText="1" shrinkToFit="1"/>
    </xf>
    <xf numFmtId="166" fontId="30" fillId="0" borderId="23" xfId="0" applyNumberFormat="1" applyFont="1" applyBorder="1" applyAlignment="1">
      <alignment vertical="center"/>
    </xf>
    <xf numFmtId="0" fontId="22" fillId="0" borderId="102" xfId="1" applyFont="1" applyBorder="1" applyAlignment="1">
      <alignment vertical="center" wrapText="1"/>
    </xf>
    <xf numFmtId="0" fontId="22" fillId="0" borderId="102" xfId="0" applyFont="1" applyBorder="1" applyAlignment="1">
      <alignment vertical="center"/>
    </xf>
    <xf numFmtId="0" fontId="24" fillId="0" borderId="105" xfId="0" applyFont="1" applyBorder="1" applyAlignment="1">
      <alignment vertical="center" wrapText="1"/>
    </xf>
    <xf numFmtId="0" fontId="22" fillId="28" borderId="98" xfId="1" applyNumberFormat="1" applyFont="1" applyFill="1" applyBorder="1" applyAlignment="1">
      <alignment horizontal="center" vertical="center" wrapText="1"/>
    </xf>
    <xf numFmtId="2" fontId="22" fillId="28" borderId="98" xfId="1" applyNumberFormat="1" applyFont="1" applyFill="1" applyBorder="1" applyAlignment="1">
      <alignment horizontal="right" vertical="center" wrapText="1"/>
    </xf>
    <xf numFmtId="0" fontId="22" fillId="28" borderId="98" xfId="1" applyFont="1" applyFill="1" applyBorder="1" applyAlignment="1">
      <alignment horizontal="center" vertical="center" wrapText="1"/>
    </xf>
    <xf numFmtId="0" fontId="22" fillId="28" borderId="102" xfId="1" applyNumberFormat="1" applyFont="1" applyFill="1" applyBorder="1" applyAlignment="1">
      <alignment horizontal="center" vertical="center" wrapText="1"/>
    </xf>
    <xf numFmtId="2" fontId="22" fillId="28" borderId="102" xfId="1" applyNumberFormat="1" applyFont="1" applyFill="1" applyBorder="1" applyAlignment="1">
      <alignment horizontal="right" vertical="center" wrapText="1"/>
    </xf>
    <xf numFmtId="0" fontId="22" fillId="28" borderId="102" xfId="1" applyFont="1" applyFill="1" applyBorder="1" applyAlignment="1">
      <alignment horizontal="center" vertical="center" wrapText="1"/>
    </xf>
    <xf numFmtId="0" fontId="20" fillId="28" borderId="121" xfId="0" applyFont="1" applyFill="1" applyBorder="1" applyAlignment="1">
      <alignment horizontal="center" vertical="center"/>
    </xf>
    <xf numFmtId="0" fontId="29" fillId="0" borderId="121" xfId="0" applyFont="1" applyBorder="1" applyAlignment="1">
      <alignment vertical="center" wrapText="1"/>
    </xf>
    <xf numFmtId="0" fontId="28" fillId="0" borderId="98" xfId="1" applyFont="1" applyBorder="1" applyAlignment="1">
      <alignment vertical="center" wrapText="1"/>
    </xf>
    <xf numFmtId="0" fontId="29" fillId="29" borderId="102" xfId="1" applyFont="1" applyFill="1" applyBorder="1" applyAlignment="1">
      <alignment vertical="center" wrapText="1"/>
    </xf>
    <xf numFmtId="166" fontId="30" fillId="28" borderId="99" xfId="0" applyNumberFormat="1" applyFont="1" applyFill="1" applyBorder="1" applyAlignment="1">
      <alignment vertical="center"/>
    </xf>
    <xf numFmtId="0" fontId="24" fillId="28" borderId="102" xfId="1" applyNumberFormat="1" applyFont="1" applyFill="1" applyBorder="1" applyAlignment="1">
      <alignment horizontal="center" wrapText="1"/>
    </xf>
    <xf numFmtId="0" fontId="24" fillId="28" borderId="102" xfId="1" applyFont="1" applyFill="1" applyBorder="1" applyAlignment="1">
      <alignment wrapText="1"/>
    </xf>
    <xf numFmtId="2" fontId="24" fillId="28" borderId="102" xfId="1" applyNumberFormat="1" applyFont="1" applyFill="1" applyBorder="1" applyAlignment="1">
      <alignment horizontal="right" wrapText="1"/>
    </xf>
    <xf numFmtId="0" fontId="24" fillId="28" borderId="102" xfId="1" applyFont="1" applyFill="1" applyBorder="1" applyAlignment="1">
      <alignment horizontal="center" wrapText="1"/>
    </xf>
    <xf numFmtId="0" fontId="24" fillId="29" borderId="102" xfId="1" applyFont="1" applyFill="1" applyBorder="1" applyAlignment="1">
      <alignment wrapText="1"/>
    </xf>
    <xf numFmtId="0" fontId="29" fillId="31" borderId="114" xfId="0" applyFont="1" applyFill="1" applyBorder="1" applyAlignment="1">
      <alignment horizontal="center" vertical="center"/>
    </xf>
    <xf numFmtId="0" fontId="24" fillId="28" borderId="12" xfId="1" applyFont="1" applyFill="1" applyBorder="1" applyAlignment="1">
      <alignment vertical="center" wrapText="1"/>
    </xf>
    <xf numFmtId="2" fontId="24" fillId="28" borderId="12" xfId="1" applyNumberFormat="1" applyFont="1" applyFill="1" applyBorder="1" applyAlignment="1">
      <alignment horizontal="right" vertical="center" wrapText="1"/>
    </xf>
    <xf numFmtId="0" fontId="24" fillId="28" borderId="12" xfId="1" applyFont="1" applyFill="1" applyBorder="1" applyAlignment="1">
      <alignment horizontal="center" vertical="center" wrapText="1"/>
    </xf>
    <xf numFmtId="0" fontId="24" fillId="28" borderId="105" xfId="1" applyNumberFormat="1" applyFont="1" applyFill="1" applyBorder="1" applyAlignment="1">
      <alignment horizontal="center" vertical="center" wrapText="1"/>
    </xf>
    <xf numFmtId="0" fontId="24" fillId="28" borderId="105" xfId="1" applyFont="1" applyFill="1" applyBorder="1" applyAlignment="1">
      <alignment vertical="center" wrapText="1"/>
    </xf>
    <xf numFmtId="2" fontId="24" fillId="28" borderId="105" xfId="1" applyNumberFormat="1" applyFont="1" applyFill="1" applyBorder="1" applyAlignment="1">
      <alignment horizontal="right" vertical="center" wrapText="1"/>
    </xf>
    <xf numFmtId="0" fontId="24" fillId="28" borderId="105" xfId="1" applyFont="1" applyFill="1" applyBorder="1" applyAlignment="1">
      <alignment horizontal="center" vertical="center" wrapText="1"/>
    </xf>
    <xf numFmtId="0" fontId="24" fillId="28" borderId="12" xfId="1" applyNumberFormat="1" applyFont="1" applyFill="1" applyBorder="1" applyAlignment="1">
      <alignment horizontal="center" vertical="center" wrapText="1"/>
    </xf>
    <xf numFmtId="0" fontId="29" fillId="28" borderId="12" xfId="1" applyFont="1" applyFill="1" applyBorder="1" applyAlignment="1">
      <alignment vertical="center" wrapText="1"/>
    </xf>
    <xf numFmtId="49" fontId="24" fillId="29" borderId="96" xfId="1" applyNumberFormat="1" applyFont="1" applyFill="1" applyBorder="1" applyAlignment="1">
      <alignment horizontal="right" vertical="center" wrapText="1"/>
    </xf>
    <xf numFmtId="0" fontId="21" fillId="28" borderId="131" xfId="1" applyFont="1" applyFill="1" applyBorder="1" applyAlignment="1">
      <alignment vertical="center" wrapText="1"/>
    </xf>
    <xf numFmtId="0" fontId="21" fillId="29" borderId="96" xfId="1" applyFont="1" applyFill="1" applyBorder="1" applyAlignment="1">
      <alignment vertical="center" wrapText="1"/>
    </xf>
    <xf numFmtId="49" fontId="25" fillId="29" borderId="104" xfId="1" applyNumberFormat="1" applyFont="1" applyFill="1" applyBorder="1" applyAlignment="1">
      <alignment horizontal="center" vertical="center" wrapText="1"/>
    </xf>
    <xf numFmtId="0" fontId="24" fillId="29" borderId="105" xfId="1" applyFont="1" applyFill="1" applyBorder="1" applyAlignment="1">
      <alignment vertical="center" wrapText="1"/>
    </xf>
    <xf numFmtId="2" fontId="24" fillId="29" borderId="105" xfId="1" applyNumberFormat="1" applyFont="1" applyFill="1" applyBorder="1" applyAlignment="1">
      <alignment horizontal="right" vertical="center" wrapText="1"/>
    </xf>
    <xf numFmtId="49" fontId="25" fillId="26" borderId="127" xfId="1" applyNumberFormat="1" applyFont="1" applyFill="1" applyBorder="1" applyAlignment="1">
      <alignment horizontal="center" vertical="center" wrapText="1"/>
    </xf>
    <xf numFmtId="49" fontId="20" fillId="28" borderId="128" xfId="0" applyNumberFormat="1" applyFont="1" applyFill="1" applyBorder="1" applyAlignment="1">
      <alignment horizontal="center" vertical="center"/>
    </xf>
    <xf numFmtId="0" fontId="29" fillId="28" borderId="128" xfId="1" applyFont="1" applyFill="1" applyBorder="1" applyAlignment="1">
      <alignment vertical="center" wrapText="1"/>
    </xf>
    <xf numFmtId="0" fontId="24" fillId="28" borderId="128" xfId="1" applyFont="1" applyFill="1" applyBorder="1" applyAlignment="1">
      <alignment vertical="center" wrapText="1"/>
    </xf>
    <xf numFmtId="2" fontId="22" fillId="28" borderId="128" xfId="1" applyNumberFormat="1" applyFont="1" applyFill="1" applyBorder="1" applyAlignment="1">
      <alignment horizontal="right" vertical="center" wrapText="1"/>
    </xf>
    <xf numFmtId="0" fontId="20" fillId="28" borderId="128" xfId="0" applyFont="1" applyFill="1" applyBorder="1" applyAlignment="1">
      <alignment horizontal="center" vertical="center"/>
    </xf>
    <xf numFmtId="166" fontId="30" fillId="0" borderId="129" xfId="0" applyNumberFormat="1" applyFont="1" applyBorder="1" applyAlignment="1">
      <alignment vertical="center"/>
    </xf>
    <xf numFmtId="0" fontId="20" fillId="29" borderId="102" xfId="0" applyFont="1" applyFill="1" applyBorder="1" applyAlignment="1">
      <alignment horizontal="right" vertical="center"/>
    </xf>
    <xf numFmtId="2" fontId="22" fillId="29" borderId="102" xfId="1" applyNumberFormat="1" applyFont="1" applyFill="1" applyBorder="1" applyAlignment="1">
      <alignment horizontal="right" vertical="center" wrapText="1"/>
    </xf>
    <xf numFmtId="0" fontId="24" fillId="28" borderId="102" xfId="0" applyFont="1" applyFill="1" applyBorder="1" applyAlignment="1">
      <alignment vertical="center" wrapText="1"/>
    </xf>
    <xf numFmtId="49" fontId="24" fillId="28" borderId="102" xfId="1" applyNumberFormat="1" applyFont="1" applyFill="1" applyBorder="1" applyAlignment="1">
      <alignment horizontal="right" vertical="center" wrapText="1"/>
    </xf>
    <xf numFmtId="49" fontId="20" fillId="0" borderId="96" xfId="0" applyNumberFormat="1" applyFont="1" applyFill="1" applyBorder="1" applyAlignment="1">
      <alignment horizontal="center" vertical="center"/>
    </xf>
    <xf numFmtId="0" fontId="24" fillId="0" borderId="96" xfId="0" applyFont="1" applyFill="1" applyBorder="1" applyAlignment="1">
      <alignment vertical="center" wrapText="1"/>
    </xf>
    <xf numFmtId="0" fontId="22" fillId="0" borderId="96" xfId="0" applyFont="1" applyFill="1" applyBorder="1" applyAlignment="1">
      <alignment vertical="center"/>
    </xf>
    <xf numFmtId="0" fontId="20" fillId="0" borderId="96" xfId="0" applyFont="1" applyFill="1" applyBorder="1" applyAlignment="1">
      <alignment horizontal="center" vertical="center"/>
    </xf>
    <xf numFmtId="49" fontId="20" fillId="0" borderId="98" xfId="0" applyNumberFormat="1" applyFont="1" applyFill="1" applyBorder="1" applyAlignment="1">
      <alignment horizontal="center" vertical="center"/>
    </xf>
    <xf numFmtId="0" fontId="51" fillId="0" borderId="98" xfId="1" applyFont="1" applyFill="1" applyBorder="1" applyAlignment="1">
      <alignment vertical="center" wrapText="1"/>
    </xf>
    <xf numFmtId="49" fontId="22" fillId="0" borderId="98" xfId="0" applyNumberFormat="1" applyFont="1" applyFill="1" applyBorder="1" applyAlignment="1">
      <alignment horizontal="left" vertical="center"/>
    </xf>
    <xf numFmtId="0" fontId="20" fillId="0" borderId="98" xfId="0" applyFont="1" applyFill="1" applyBorder="1" applyAlignment="1">
      <alignment horizontal="center" vertical="center"/>
    </xf>
    <xf numFmtId="49" fontId="20" fillId="0" borderId="102" xfId="0" applyNumberFormat="1" applyFont="1" applyFill="1" applyBorder="1" applyAlignment="1">
      <alignment horizontal="center" vertical="center"/>
    </xf>
    <xf numFmtId="0" fontId="28" fillId="0" borderId="102" xfId="1" applyFont="1" applyFill="1" applyBorder="1" applyAlignment="1">
      <alignment vertical="center" wrapText="1"/>
    </xf>
    <xf numFmtId="49" fontId="22" fillId="0" borderId="102" xfId="0" applyNumberFormat="1" applyFont="1" applyFill="1" applyBorder="1" applyAlignment="1">
      <alignment horizontal="left" vertical="center"/>
    </xf>
    <xf numFmtId="49" fontId="22" fillId="0" borderId="102" xfId="0" applyNumberFormat="1" applyFont="1" applyFill="1" applyBorder="1" applyAlignment="1">
      <alignment horizontal="right" vertical="center"/>
    </xf>
    <xf numFmtId="0" fontId="20" fillId="0" borderId="102" xfId="0" applyFont="1" applyFill="1" applyBorder="1" applyAlignment="1">
      <alignment horizontal="center" vertical="center"/>
    </xf>
    <xf numFmtId="49" fontId="25" fillId="32" borderId="97" xfId="1" applyNumberFormat="1" applyFont="1" applyFill="1" applyBorder="1" applyAlignment="1">
      <alignment horizontal="center" vertical="center" wrapText="1"/>
    </xf>
    <xf numFmtId="49" fontId="25" fillId="32" borderId="101" xfId="1" applyNumberFormat="1" applyFont="1" applyFill="1" applyBorder="1" applyAlignment="1">
      <alignment horizontal="center" vertical="center" wrapText="1"/>
    </xf>
    <xf numFmtId="0" fontId="20" fillId="28" borderId="102" xfId="0" applyFont="1" applyFill="1" applyBorder="1" applyAlignment="1">
      <alignment vertical="center"/>
    </xf>
    <xf numFmtId="166" fontId="30" fillId="28" borderId="16" xfId="0" applyNumberFormat="1" applyFont="1" applyFill="1" applyBorder="1" applyAlignment="1">
      <alignment vertical="center"/>
    </xf>
    <xf numFmtId="0" fontId="22" fillId="28" borderId="102" xfId="0" applyFont="1" applyFill="1" applyBorder="1" applyAlignment="1">
      <alignment vertical="center"/>
    </xf>
    <xf numFmtId="0" fontId="24" fillId="29" borderId="105" xfId="1" applyNumberFormat="1" applyFont="1" applyFill="1" applyBorder="1" applyAlignment="1">
      <alignment horizontal="center" vertical="center" wrapText="1"/>
    </xf>
    <xf numFmtId="0" fontId="24" fillId="29" borderId="105" xfId="1" applyFont="1" applyFill="1" applyBorder="1" applyAlignment="1">
      <alignment horizontal="center" vertical="center" wrapText="1"/>
    </xf>
    <xf numFmtId="0" fontId="22" fillId="28" borderId="105" xfId="1" applyFont="1" applyFill="1" applyBorder="1" applyAlignment="1">
      <alignment vertical="center" wrapText="1"/>
    </xf>
    <xf numFmtId="49" fontId="25" fillId="29" borderId="97" xfId="1" applyNumberFormat="1" applyFont="1" applyFill="1" applyBorder="1" applyAlignment="1">
      <alignment horizontal="center" vertical="center" wrapText="1"/>
    </xf>
    <xf numFmtId="0" fontId="24" fillId="29" borderId="98" xfId="1" applyNumberFormat="1" applyFont="1" applyFill="1" applyBorder="1" applyAlignment="1">
      <alignment horizontal="center" vertical="center" wrapText="1"/>
    </xf>
    <xf numFmtId="0" fontId="29" fillId="29" borderId="98" xfId="1" applyFont="1" applyFill="1" applyBorder="1" applyAlignment="1">
      <alignment vertical="center" wrapText="1"/>
    </xf>
    <xf numFmtId="0" fontId="24" fillId="29" borderId="98" xfId="1" applyFont="1" applyFill="1" applyBorder="1" applyAlignment="1">
      <alignment vertical="center" wrapText="1"/>
    </xf>
    <xf numFmtId="2" fontId="24" fillId="29" borderId="98" xfId="1" applyNumberFormat="1" applyFont="1" applyFill="1" applyBorder="1" applyAlignment="1">
      <alignment horizontal="right" vertical="center" wrapText="1"/>
    </xf>
    <xf numFmtId="0" fontId="24" fillId="29" borderId="98" xfId="1" applyFont="1" applyFill="1" applyBorder="1" applyAlignment="1">
      <alignment horizontal="center" vertical="center" wrapText="1"/>
    </xf>
    <xf numFmtId="166" fontId="30" fillId="29" borderId="99" xfId="0" applyNumberFormat="1" applyFont="1" applyFill="1" applyBorder="1" applyAlignment="1">
      <alignment vertical="center"/>
    </xf>
    <xf numFmtId="49" fontId="20" fillId="29" borderId="102" xfId="0" applyNumberFormat="1" applyFont="1" applyFill="1" applyBorder="1" applyAlignment="1">
      <alignment horizontal="right" vertical="center"/>
    </xf>
    <xf numFmtId="2" fontId="24" fillId="29" borderId="121" xfId="1" applyNumberFormat="1" applyFont="1" applyFill="1" applyBorder="1" applyAlignment="1">
      <alignment horizontal="right" vertical="center" wrapText="1"/>
    </xf>
    <xf numFmtId="166" fontId="30" fillId="29" borderId="122" xfId="0" applyNumberFormat="1" applyFont="1" applyFill="1" applyBorder="1" applyAlignment="1">
      <alignment vertical="center"/>
    </xf>
    <xf numFmtId="49" fontId="25" fillId="30" borderId="120" xfId="1" applyNumberFormat="1" applyFont="1" applyFill="1" applyBorder="1" applyAlignment="1">
      <alignment horizontal="center" vertical="center" wrapText="1"/>
    </xf>
    <xf numFmtId="49" fontId="25" fillId="30" borderId="121" xfId="1" applyNumberFormat="1" applyFont="1" applyFill="1" applyBorder="1" applyAlignment="1">
      <alignment horizontal="center" vertical="center" wrapText="1"/>
    </xf>
    <xf numFmtId="49" fontId="25" fillId="30" borderId="122" xfId="1" applyNumberFormat="1" applyFont="1" applyFill="1" applyBorder="1" applyAlignment="1">
      <alignment horizontal="center" vertical="center" wrapText="1"/>
    </xf>
    <xf numFmtId="49" fontId="25" fillId="30" borderId="124" xfId="1" applyNumberFormat="1" applyFont="1" applyFill="1" applyBorder="1" applyAlignment="1">
      <alignment horizontal="center" vertical="center" wrapText="1"/>
    </xf>
    <xf numFmtId="49" fontId="25" fillId="30" borderId="125" xfId="1" applyNumberFormat="1" applyFont="1" applyFill="1" applyBorder="1" applyAlignment="1">
      <alignment horizontal="center" vertical="center" wrapText="1"/>
    </xf>
    <xf numFmtId="49" fontId="25" fillId="30" borderId="126" xfId="1" applyNumberFormat="1" applyFont="1" applyFill="1" applyBorder="1" applyAlignment="1">
      <alignment horizontal="center" vertical="center" wrapText="1"/>
    </xf>
    <xf numFmtId="49" fontId="25" fillId="30" borderId="115" xfId="1" applyNumberFormat="1" applyFont="1" applyFill="1" applyBorder="1" applyAlignment="1">
      <alignment horizontal="center" vertical="center" wrapText="1"/>
    </xf>
    <xf numFmtId="49" fontId="25" fillId="30" borderId="116" xfId="1" applyNumberFormat="1" applyFont="1" applyFill="1" applyBorder="1" applyAlignment="1">
      <alignment horizontal="center" vertical="center" wrapText="1"/>
    </xf>
    <xf numFmtId="49" fontId="25" fillId="30" borderId="117" xfId="1" applyNumberFormat="1" applyFont="1" applyFill="1" applyBorder="1" applyAlignment="1">
      <alignment horizontal="center" vertical="center" wrapText="1"/>
    </xf>
    <xf numFmtId="49" fontId="25" fillId="30" borderId="94" xfId="1" applyNumberFormat="1" applyFont="1" applyFill="1" applyBorder="1" applyAlignment="1">
      <alignment horizontal="center" vertical="center" wrapText="1"/>
    </xf>
    <xf numFmtId="49" fontId="25" fillId="30" borderId="118" xfId="1" applyNumberFormat="1" applyFont="1" applyFill="1" applyBorder="1" applyAlignment="1">
      <alignment horizontal="center" vertical="center" wrapText="1"/>
    </xf>
    <xf numFmtId="49" fontId="25" fillId="30" borderId="119" xfId="1" applyNumberFormat="1" applyFont="1" applyFill="1" applyBorder="1" applyAlignment="1">
      <alignment horizontal="center" vertical="center" wrapText="1"/>
    </xf>
    <xf numFmtId="49" fontId="25" fillId="30" borderId="79" xfId="1" applyNumberFormat="1" applyFont="1" applyFill="1" applyBorder="1" applyAlignment="1">
      <alignment horizontal="center" vertical="center" wrapText="1"/>
    </xf>
    <xf numFmtId="49" fontId="25" fillId="30" borderId="0" xfId="1" applyNumberFormat="1" applyFont="1" applyFill="1" applyBorder="1" applyAlignment="1">
      <alignment horizontal="center" vertical="center" wrapText="1"/>
    </xf>
    <xf numFmtId="49" fontId="25" fillId="30" borderId="80" xfId="1" applyNumberFormat="1" applyFont="1" applyFill="1" applyBorder="1" applyAlignment="1">
      <alignment horizontal="center" vertical="center" wrapText="1"/>
    </xf>
    <xf numFmtId="49" fontId="45" fillId="0" borderId="15" xfId="0" applyNumberFormat="1" applyFont="1" applyBorder="1" applyAlignment="1">
      <alignment horizontal="center" wrapText="1"/>
    </xf>
    <xf numFmtId="49" fontId="45" fillId="0" borderId="67" xfId="0" applyNumberFormat="1" applyFont="1" applyBorder="1" applyAlignment="1">
      <alignment horizontal="center" wrapText="1"/>
    </xf>
    <xf numFmtId="49" fontId="45" fillId="0" borderId="0" xfId="0" applyNumberFormat="1" applyFont="1" applyBorder="1" applyAlignment="1">
      <alignment horizontal="center" wrapText="1"/>
    </xf>
    <xf numFmtId="49" fontId="45" fillId="0" borderId="80" xfId="0" applyNumberFormat="1" applyFont="1" applyBorder="1" applyAlignment="1">
      <alignment horizontal="center" wrapText="1"/>
    </xf>
    <xf numFmtId="49" fontId="32" fillId="0" borderId="0" xfId="47" applyNumberFormat="1" applyFont="1" applyBorder="1" applyAlignment="1">
      <alignment horizontal="center" vertical="top" wrapText="1"/>
    </xf>
    <xf numFmtId="49" fontId="33" fillId="0" borderId="0" xfId="0" applyNumberFormat="1" applyFont="1" applyBorder="1" applyAlignment="1">
      <alignment horizontal="center" vertical="top" wrapText="1"/>
    </xf>
    <xf numFmtId="49" fontId="33" fillId="0" borderId="130" xfId="0" applyNumberFormat="1" applyFont="1" applyBorder="1" applyAlignment="1">
      <alignment horizontal="center" vertical="top" wrapText="1"/>
    </xf>
    <xf numFmtId="49" fontId="23" fillId="0" borderId="79" xfId="0" applyNumberFormat="1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 wrapText="1"/>
    </xf>
    <xf numFmtId="49" fontId="26" fillId="0" borderId="49" xfId="0" applyNumberFormat="1" applyFont="1" applyBorder="1" applyAlignment="1">
      <alignment horizontal="center" vertical="center" wrapText="1"/>
    </xf>
    <xf numFmtId="49" fontId="26" fillId="0" borderId="50" xfId="0" applyNumberFormat="1" applyFont="1" applyBorder="1" applyAlignment="1">
      <alignment horizontal="center" vertical="center" wrapText="1"/>
    </xf>
    <xf numFmtId="49" fontId="26" fillId="0" borderId="50" xfId="0" applyNumberFormat="1" applyFont="1" applyBorder="1" applyAlignment="1">
      <alignment horizontal="left" vertical="center" wrapText="1"/>
    </xf>
    <xf numFmtId="49" fontId="26" fillId="0" borderId="0" xfId="0" applyNumberFormat="1" applyFont="1" applyBorder="1" applyAlignment="1">
      <alignment horizontal="center" vertical="center"/>
    </xf>
    <xf numFmtId="49" fontId="26" fillId="0" borderId="80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center" vertical="center"/>
    </xf>
    <xf numFmtId="49" fontId="44" fillId="0" borderId="80" xfId="0" applyNumberFormat="1" applyFont="1" applyBorder="1" applyAlignment="1">
      <alignment horizontal="center" vertical="center"/>
    </xf>
    <xf numFmtId="49" fontId="26" fillId="0" borderId="50" xfId="0" applyNumberFormat="1" applyFont="1" applyBorder="1" applyAlignment="1">
      <alignment horizontal="center" vertical="center"/>
    </xf>
    <xf numFmtId="49" fontId="26" fillId="0" borderId="51" xfId="0" applyNumberFormat="1" applyFont="1" applyBorder="1" applyAlignment="1">
      <alignment horizontal="center" vertical="center"/>
    </xf>
    <xf numFmtId="49" fontId="32" fillId="0" borderId="0" xfId="47" applyNumberFormat="1" applyFont="1" applyBorder="1" applyAlignment="1">
      <alignment horizontal="center" vertical="center"/>
    </xf>
    <xf numFmtId="49" fontId="33" fillId="0" borderId="0" xfId="0" applyNumberFormat="1" applyFont="1" applyBorder="1" applyAlignment="1">
      <alignment horizontal="center" vertical="center"/>
    </xf>
    <xf numFmtId="49" fontId="33" fillId="0" borderId="80" xfId="0" applyNumberFormat="1" applyFont="1" applyBorder="1" applyAlignment="1">
      <alignment horizontal="center" vertical="center"/>
    </xf>
    <xf numFmtId="49" fontId="25" fillId="30" borderId="27" xfId="0" applyNumberFormat="1" applyFont="1" applyFill="1" applyBorder="1" applyAlignment="1">
      <alignment horizontal="center" vertical="center" wrapText="1"/>
    </xf>
    <xf numFmtId="49" fontId="25" fillId="30" borderId="15" xfId="0" applyNumberFormat="1" applyFont="1" applyFill="1" applyBorder="1" applyAlignment="1">
      <alignment horizontal="center" vertical="center" wrapText="1"/>
    </xf>
    <xf numFmtId="49" fontId="25" fillId="30" borderId="67" xfId="0" applyNumberFormat="1" applyFont="1" applyFill="1" applyBorder="1" applyAlignment="1">
      <alignment horizontal="center" vertical="center" wrapText="1"/>
    </xf>
    <xf numFmtId="49" fontId="25" fillId="30" borderId="49" xfId="1" applyNumberFormat="1" applyFont="1" applyFill="1" applyBorder="1" applyAlignment="1">
      <alignment horizontal="center" vertical="center" wrapText="1"/>
    </xf>
    <xf numFmtId="49" fontId="25" fillId="30" borderId="50" xfId="1" applyNumberFormat="1" applyFont="1" applyFill="1" applyBorder="1" applyAlignment="1">
      <alignment horizontal="center" vertical="center" wrapText="1"/>
    </xf>
    <xf numFmtId="49" fontId="25" fillId="30" borderId="51" xfId="1" applyNumberFormat="1" applyFont="1" applyFill="1" applyBorder="1" applyAlignment="1">
      <alignment horizontal="center" vertical="center" wrapText="1"/>
    </xf>
    <xf numFmtId="0" fontId="22" fillId="28" borderId="108" xfId="0" applyFont="1" applyFill="1" applyBorder="1" applyAlignment="1">
      <alignment vertical="center"/>
    </xf>
    <xf numFmtId="49" fontId="20" fillId="28" borderId="132" xfId="0" applyNumberFormat="1" applyFont="1" applyFill="1" applyBorder="1" applyAlignment="1">
      <alignment horizontal="center" vertical="center"/>
    </xf>
    <xf numFmtId="0" fontId="24" fillId="28" borderId="133" xfId="1" applyFont="1" applyFill="1" applyBorder="1" applyAlignment="1">
      <alignment vertical="center" wrapText="1"/>
    </xf>
    <xf numFmtId="0" fontId="24" fillId="0" borderId="131" xfId="1" applyFont="1" applyBorder="1" applyAlignment="1">
      <alignment vertical="center" wrapText="1"/>
    </xf>
    <xf numFmtId="0" fontId="29" fillId="29" borderId="12" xfId="1" applyFont="1" applyFill="1" applyBorder="1" applyAlignment="1">
      <alignment vertical="center" wrapText="1"/>
    </xf>
    <xf numFmtId="0" fontId="24" fillId="28" borderId="128" xfId="1" applyNumberFormat="1" applyFont="1" applyFill="1" applyBorder="1" applyAlignment="1">
      <alignment horizontal="center" vertical="center" wrapText="1"/>
    </xf>
    <xf numFmtId="2" fontId="24" fillId="28" borderId="128" xfId="1" applyNumberFormat="1" applyFont="1" applyFill="1" applyBorder="1" applyAlignment="1">
      <alignment horizontal="right" vertical="center" wrapText="1"/>
    </xf>
    <xf numFmtId="0" fontId="24" fillId="28" borderId="128" xfId="1" applyFont="1" applyFill="1" applyBorder="1" applyAlignment="1">
      <alignment horizontal="center" vertical="center" wrapText="1"/>
    </xf>
    <xf numFmtId="2" fontId="24" fillId="28" borderId="102" xfId="1" applyNumberFormat="1" applyFont="1" applyFill="1" applyBorder="1" applyAlignment="1">
      <alignment horizontal="center" vertical="center" wrapText="1"/>
    </xf>
    <xf numFmtId="0" fontId="21" fillId="0" borderId="98" xfId="1" applyFont="1" applyBorder="1" applyAlignment="1">
      <alignment vertical="center" wrapText="1"/>
    </xf>
  </cellXfs>
  <cellStyles count="48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Encabezado 4 2" xfId="24"/>
    <cellStyle name="Énfasis1 2" xfId="25"/>
    <cellStyle name="Énfasis2 2" xfId="26"/>
    <cellStyle name="Énfasis3 2" xfId="27"/>
    <cellStyle name="Énfasis4 2" xfId="28"/>
    <cellStyle name="Énfasis5 2" xfId="29"/>
    <cellStyle name="Énfasis6 2" xfId="30"/>
    <cellStyle name="Entrada 2" xfId="31"/>
    <cellStyle name="Euro" xfId="32"/>
    <cellStyle name="Hipervínculo" xfId="47" builtinId="8"/>
    <cellStyle name="Hipervínculo 2" xfId="46"/>
    <cellStyle name="Incorrecto 2" xfId="33"/>
    <cellStyle name="Moneda 2" xfId="34"/>
    <cellStyle name="Moneda 3" xfId="45"/>
    <cellStyle name="Neutral 2" xfId="35"/>
    <cellStyle name="Normal" xfId="0" builtinId="0"/>
    <cellStyle name="Normal 2" xfId="1"/>
    <cellStyle name="Notas 2" xfId="36"/>
    <cellStyle name="Salida 2" xfId="37"/>
    <cellStyle name="Texto de advertencia 2" xfId="38"/>
    <cellStyle name="Texto explicativo 2" xfId="39"/>
    <cellStyle name="Título 1 2" xfId="41"/>
    <cellStyle name="Título 2 2" xfId="42"/>
    <cellStyle name="Título 3 2" xfId="43"/>
    <cellStyle name="Título 4" xfId="40"/>
    <cellStyle name="Total 2" xfId="44"/>
  </cellStyles>
  <dxfs count="0"/>
  <tableStyles count="0" defaultTableStyle="TableStyleMedium2" defaultPivotStyle="PivotStyleLight16"/>
  <colors>
    <mruColors>
      <color rgb="FFFFFF99"/>
      <color rgb="FFB117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566092</xdr:colOff>
      <xdr:row>0</xdr:row>
      <xdr:rowOff>0</xdr:rowOff>
    </xdr:from>
    <xdr:to>
      <xdr:col>4</xdr:col>
      <xdr:colOff>2889818</xdr:colOff>
      <xdr:row>4</xdr:row>
      <xdr:rowOff>142876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739" y="0"/>
          <a:ext cx="4530869" cy="938494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457202</xdr:colOff>
      <xdr:row>6</xdr:row>
      <xdr:rowOff>66675</xdr:rowOff>
    </xdr:from>
    <xdr:to>
      <xdr:col>7</xdr:col>
      <xdr:colOff>75808</xdr:colOff>
      <xdr:row>6</xdr:row>
      <xdr:rowOff>252679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1257300"/>
          <a:ext cx="180581" cy="186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tenesbaztarrica.com.ar/" TargetMode="External"/><Relationship Id="rId1" Type="http://schemas.openxmlformats.org/officeDocument/2006/relationships/hyperlink" Target="mailto:administracion@retenesbaztarrica.com.a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39"/>
  <sheetViews>
    <sheetView tabSelected="1" topLeftCell="A119" zoomScale="135" zoomScaleNormal="135" workbookViewId="0">
      <selection activeCell="B135" sqref="B135:J135"/>
    </sheetView>
  </sheetViews>
  <sheetFormatPr baseColWidth="10" defaultColWidth="11.44140625" defaultRowHeight="15" customHeight="1" x14ac:dyDescent="0.3"/>
  <cols>
    <col min="1" max="1" width="1.33203125" style="1" customWidth="1"/>
    <col min="2" max="2" width="10.33203125" style="2" customWidth="1"/>
    <col min="3" max="3" width="7.6640625" style="23" customWidth="1"/>
    <col min="4" max="4" width="15.33203125" style="1" customWidth="1"/>
    <col min="5" max="5" width="59.21875" style="1" customWidth="1"/>
    <col min="6" max="6" width="7.5546875" style="3" customWidth="1"/>
    <col min="7" max="7" width="8.44140625" style="3" customWidth="1"/>
    <col min="8" max="8" width="10.109375" style="3" customWidth="1"/>
    <col min="9" max="9" width="5.5546875" style="4" customWidth="1"/>
    <col min="10" max="10" width="13.44140625" style="54" customWidth="1"/>
    <col min="11" max="11" width="11.44140625" style="56"/>
    <col min="12" max="12" width="20.88671875" style="129" hidden="1" customWidth="1"/>
    <col min="13" max="13" width="0" style="129" hidden="1" customWidth="1"/>
    <col min="14" max="15" width="11.44140625" style="129" hidden="1" customWidth="1"/>
    <col min="16" max="16" width="10.88671875" style="129" hidden="1" customWidth="1"/>
    <col min="17" max="40" width="0" style="129" hidden="1" customWidth="1"/>
    <col min="41" max="41" width="11.44140625" style="129"/>
    <col min="42" max="77" width="0" style="129" hidden="1" customWidth="1"/>
    <col min="78" max="78" width="11.44140625" style="129"/>
    <col min="79" max="16384" width="11.44140625" style="1"/>
  </cols>
  <sheetData>
    <row r="1" spans="1:79" ht="11.25" customHeight="1" x14ac:dyDescent="0.6">
      <c r="A1" s="5"/>
      <c r="B1" s="65"/>
      <c r="C1" s="66"/>
      <c r="D1" s="67"/>
      <c r="E1" s="68"/>
      <c r="F1" s="516" t="s">
        <v>685</v>
      </c>
      <c r="G1" s="516"/>
      <c r="H1" s="516"/>
      <c r="I1" s="516"/>
      <c r="J1" s="517"/>
      <c r="K1" s="258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9"/>
      <c r="AN1" s="259"/>
      <c r="AO1" s="259"/>
      <c r="CA1" s="129"/>
    </row>
    <row r="2" spans="1:79" ht="19.5" customHeight="1" x14ac:dyDescent="0.6">
      <c r="A2" s="5"/>
      <c r="B2" s="69"/>
      <c r="C2" s="22"/>
      <c r="D2" s="8"/>
      <c r="E2" s="9"/>
      <c r="F2" s="518"/>
      <c r="G2" s="518"/>
      <c r="H2" s="518"/>
      <c r="I2" s="518"/>
      <c r="J2" s="519"/>
      <c r="K2" s="258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CA2" s="129"/>
    </row>
    <row r="3" spans="1:79" ht="12" customHeight="1" x14ac:dyDescent="0.6">
      <c r="A3" s="5"/>
      <c r="B3" s="69"/>
      <c r="C3" s="22"/>
      <c r="D3" s="8"/>
      <c r="E3" s="9"/>
      <c r="F3" s="520" t="s">
        <v>809</v>
      </c>
      <c r="G3" s="521"/>
      <c r="H3" s="521"/>
      <c r="I3" s="521"/>
      <c r="J3" s="522"/>
      <c r="K3" s="258"/>
      <c r="L3" s="259"/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CA3" s="129"/>
    </row>
    <row r="4" spans="1:79" ht="19.5" customHeight="1" x14ac:dyDescent="0.3">
      <c r="A4" s="5"/>
      <c r="B4" s="69"/>
      <c r="C4" s="22"/>
      <c r="D4" s="8"/>
      <c r="E4" s="10"/>
      <c r="F4" s="534" t="s">
        <v>647</v>
      </c>
      <c r="G4" s="535"/>
      <c r="H4" s="535"/>
      <c r="I4" s="535"/>
      <c r="J4" s="536"/>
      <c r="K4" s="258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59"/>
      <c r="AI4" s="259"/>
      <c r="AJ4" s="259"/>
      <c r="AK4" s="259"/>
      <c r="AL4" s="259"/>
      <c r="AM4" s="259"/>
      <c r="AN4" s="259"/>
      <c r="AO4" s="259"/>
      <c r="AP4" s="247"/>
      <c r="AQ4" s="247"/>
      <c r="AR4" s="247"/>
      <c r="AS4" s="247"/>
      <c r="AT4" s="247"/>
      <c r="AU4" s="247"/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/>
      <c r="BN4" s="247"/>
      <c r="BO4" s="247"/>
      <c r="BP4" s="247"/>
      <c r="BQ4" s="247"/>
      <c r="BR4" s="247"/>
      <c r="BS4" s="247"/>
      <c r="BT4" s="247"/>
      <c r="BU4" s="247"/>
      <c r="BV4" s="247"/>
      <c r="BW4" s="247"/>
      <c r="BX4" s="247"/>
      <c r="BY4" s="247"/>
      <c r="BZ4" s="247"/>
      <c r="CA4" s="129"/>
    </row>
    <row r="5" spans="1:79" x14ac:dyDescent="0.3">
      <c r="A5" s="5"/>
      <c r="B5" s="523" t="s">
        <v>485</v>
      </c>
      <c r="C5" s="524"/>
      <c r="D5" s="524"/>
      <c r="E5" s="524"/>
      <c r="F5" s="530" t="s">
        <v>648</v>
      </c>
      <c r="G5" s="530"/>
      <c r="H5" s="530"/>
      <c r="I5" s="530"/>
      <c r="J5" s="531"/>
      <c r="K5" s="258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47"/>
      <c r="AQ5" s="247"/>
      <c r="AR5" s="247"/>
      <c r="AS5" s="247"/>
      <c r="AT5" s="247"/>
      <c r="AU5" s="247"/>
      <c r="AV5" s="247"/>
      <c r="AW5" s="247"/>
      <c r="AX5" s="247"/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247"/>
      <c r="BJ5" s="247"/>
      <c r="BK5" s="247"/>
      <c r="BL5" s="247"/>
      <c r="BM5" s="247"/>
      <c r="BN5" s="247"/>
      <c r="BO5" s="247"/>
      <c r="BP5" s="247"/>
      <c r="BQ5" s="247"/>
      <c r="BR5" s="247"/>
      <c r="BS5" s="247"/>
      <c r="BT5" s="247"/>
      <c r="BU5" s="247"/>
      <c r="BV5" s="247"/>
      <c r="BW5" s="247"/>
      <c r="BX5" s="247"/>
      <c r="BY5" s="247"/>
      <c r="BZ5" s="247"/>
      <c r="CA5" s="129"/>
    </row>
    <row r="6" spans="1:79" ht="16.5" customHeight="1" x14ac:dyDescent="0.3">
      <c r="A6" s="5"/>
      <c r="B6" s="523"/>
      <c r="C6" s="524"/>
      <c r="D6" s="524"/>
      <c r="E6" s="524"/>
      <c r="F6" s="528"/>
      <c r="G6" s="528"/>
      <c r="H6" s="528"/>
      <c r="I6" s="528"/>
      <c r="J6" s="529"/>
      <c r="K6" s="56">
        <v>31.572778400000001</v>
      </c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/>
      <c r="BN6" s="247"/>
      <c r="BO6" s="247"/>
      <c r="BP6" s="247"/>
      <c r="BQ6" s="247"/>
      <c r="BR6" s="247"/>
      <c r="BS6" s="247"/>
      <c r="BT6" s="247"/>
      <c r="BU6" s="247"/>
      <c r="BV6" s="247"/>
      <c r="BW6" s="247"/>
      <c r="BX6" s="247"/>
      <c r="BY6" s="247"/>
      <c r="BZ6" s="247"/>
      <c r="CA6" s="129"/>
    </row>
    <row r="7" spans="1:79" ht="24.75" customHeight="1" thickBot="1" x14ac:dyDescent="0.35">
      <c r="A7" s="5"/>
      <c r="B7" s="525"/>
      <c r="C7" s="526"/>
      <c r="D7" s="527" t="s">
        <v>825</v>
      </c>
      <c r="E7" s="527"/>
      <c r="F7" s="532" t="s">
        <v>646</v>
      </c>
      <c r="G7" s="532"/>
      <c r="H7" s="532"/>
      <c r="I7" s="532"/>
      <c r="J7" s="533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0"/>
      <c r="AG7" s="260"/>
      <c r="AH7" s="260"/>
      <c r="AI7" s="260"/>
      <c r="AJ7" s="260"/>
      <c r="AK7" s="260"/>
      <c r="AL7" s="260"/>
      <c r="AM7" s="260"/>
      <c r="AN7" s="260"/>
      <c r="AO7" s="260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47"/>
      <c r="BS7" s="247"/>
      <c r="BT7" s="247"/>
      <c r="BU7" s="247"/>
      <c r="BV7" s="247"/>
      <c r="BW7" s="247"/>
      <c r="BX7" s="247"/>
      <c r="BY7" s="247"/>
      <c r="BZ7" s="247"/>
      <c r="CA7" s="129"/>
    </row>
    <row r="8" spans="1:79" s="6" customFormat="1" ht="18" customHeight="1" thickBot="1" x14ac:dyDescent="0.35">
      <c r="A8" s="7"/>
      <c r="B8" s="125" t="s">
        <v>0</v>
      </c>
      <c r="C8" s="126" t="s">
        <v>303</v>
      </c>
      <c r="D8" s="127" t="s">
        <v>1</v>
      </c>
      <c r="E8" s="127" t="s">
        <v>2</v>
      </c>
      <c r="F8" s="127" t="s">
        <v>3</v>
      </c>
      <c r="G8" s="127" t="s">
        <v>4</v>
      </c>
      <c r="H8" s="127" t="s">
        <v>271</v>
      </c>
      <c r="I8" s="127" t="s">
        <v>5</v>
      </c>
      <c r="J8" s="128" t="s">
        <v>266</v>
      </c>
      <c r="K8" s="265"/>
      <c r="L8" s="266"/>
      <c r="M8" s="266"/>
      <c r="N8" s="266"/>
      <c r="O8" s="266"/>
      <c r="P8" s="266"/>
      <c r="Q8" s="266"/>
      <c r="R8" s="266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6"/>
      <c r="AE8" s="266"/>
      <c r="AF8" s="266"/>
      <c r="AG8" s="266"/>
      <c r="AH8" s="266"/>
      <c r="AI8" s="266"/>
      <c r="AJ8" s="266"/>
      <c r="AK8" s="266"/>
      <c r="AL8" s="266"/>
      <c r="AM8" s="266"/>
      <c r="AN8" s="266"/>
      <c r="AO8" s="266"/>
      <c r="AP8" s="253"/>
      <c r="AQ8" s="253"/>
      <c r="AR8" s="253"/>
      <c r="AS8" s="253"/>
      <c r="AT8" s="253"/>
      <c r="AU8" s="253"/>
      <c r="AV8" s="253"/>
      <c r="AW8" s="253"/>
      <c r="AX8" s="253"/>
      <c r="AY8" s="253"/>
      <c r="AZ8" s="253"/>
      <c r="BA8" s="253"/>
      <c r="BB8" s="253"/>
      <c r="BC8" s="253"/>
      <c r="BD8" s="253"/>
      <c r="BE8" s="253"/>
      <c r="BF8" s="253"/>
      <c r="BG8" s="253"/>
      <c r="BH8" s="253"/>
      <c r="BI8" s="253"/>
      <c r="BJ8" s="253"/>
      <c r="BK8" s="253"/>
      <c r="BL8" s="253"/>
      <c r="BM8" s="253"/>
      <c r="BN8" s="253"/>
      <c r="BO8" s="253"/>
      <c r="BP8" s="253"/>
      <c r="BQ8" s="253"/>
      <c r="BR8" s="253"/>
      <c r="BS8" s="253"/>
      <c r="BT8" s="253"/>
      <c r="BU8" s="253"/>
      <c r="BV8" s="253"/>
      <c r="BW8" s="253"/>
      <c r="BX8" s="253"/>
      <c r="BY8" s="253"/>
      <c r="BZ8" s="253"/>
      <c r="CA8" s="130"/>
    </row>
    <row r="9" spans="1:79" s="6" customFormat="1" ht="13.65" customHeight="1" thickBot="1" x14ac:dyDescent="0.35">
      <c r="A9" s="7"/>
      <c r="B9" s="537" t="s">
        <v>494</v>
      </c>
      <c r="C9" s="538"/>
      <c r="D9" s="538"/>
      <c r="E9" s="538"/>
      <c r="F9" s="538"/>
      <c r="G9" s="538"/>
      <c r="H9" s="538"/>
      <c r="I9" s="538"/>
      <c r="J9" s="539"/>
      <c r="K9" s="265"/>
      <c r="L9" s="266"/>
      <c r="M9" s="266"/>
      <c r="N9" s="266"/>
      <c r="O9" s="266"/>
      <c r="P9" s="266"/>
      <c r="Q9" s="266"/>
      <c r="R9" s="266"/>
      <c r="S9" s="266"/>
      <c r="T9" s="266"/>
      <c r="U9" s="266"/>
      <c r="V9" s="266"/>
      <c r="W9" s="266"/>
      <c r="X9" s="266"/>
      <c r="Y9" s="266"/>
      <c r="Z9" s="266"/>
      <c r="AA9" s="266"/>
      <c r="AB9" s="266"/>
      <c r="AC9" s="266"/>
      <c r="AD9" s="266"/>
      <c r="AE9" s="266"/>
      <c r="AF9" s="266"/>
      <c r="AG9" s="266"/>
      <c r="AH9" s="266"/>
      <c r="AI9" s="266"/>
      <c r="AJ9" s="266"/>
      <c r="AK9" s="266"/>
      <c r="AL9" s="266"/>
      <c r="AM9" s="266"/>
      <c r="AN9" s="266"/>
      <c r="AO9" s="266"/>
      <c r="AP9" s="253"/>
      <c r="AQ9" s="253"/>
      <c r="AR9" s="253"/>
      <c r="AS9" s="253"/>
      <c r="AT9" s="253"/>
      <c r="AU9" s="253"/>
      <c r="AV9" s="253"/>
      <c r="AW9" s="253"/>
      <c r="AX9" s="253"/>
      <c r="AY9" s="253"/>
      <c r="AZ9" s="253"/>
      <c r="BA9" s="253"/>
      <c r="BB9" s="253"/>
      <c r="BC9" s="253"/>
      <c r="BD9" s="253"/>
      <c r="BE9" s="253"/>
      <c r="BF9" s="253"/>
      <c r="BG9" s="253"/>
      <c r="BH9" s="253"/>
      <c r="BI9" s="253"/>
      <c r="BJ9" s="253"/>
      <c r="BK9" s="253"/>
      <c r="BL9" s="253"/>
      <c r="BM9" s="253"/>
      <c r="BN9" s="253"/>
      <c r="BO9" s="253"/>
      <c r="BP9" s="253"/>
      <c r="BQ9" s="253"/>
      <c r="BR9" s="253"/>
      <c r="BS9" s="253"/>
      <c r="BT9" s="253"/>
      <c r="BU9" s="253"/>
      <c r="BV9" s="253"/>
      <c r="BW9" s="253"/>
      <c r="BX9" s="253"/>
      <c r="BY9" s="253"/>
      <c r="BZ9" s="253"/>
      <c r="CA9" s="130"/>
    </row>
    <row r="10" spans="1:79" ht="15.9" customHeight="1" x14ac:dyDescent="0.3">
      <c r="A10" s="5"/>
      <c r="B10" s="70" t="s">
        <v>305</v>
      </c>
      <c r="C10" s="71">
        <v>8394</v>
      </c>
      <c r="D10" s="72" t="s">
        <v>106</v>
      </c>
      <c r="E10" s="73" t="s">
        <v>112</v>
      </c>
      <c r="F10" s="50" t="s">
        <v>10</v>
      </c>
      <c r="G10" s="50" t="s">
        <v>11</v>
      </c>
      <c r="H10" s="74" t="s">
        <v>12</v>
      </c>
      <c r="I10" s="51" t="s">
        <v>7</v>
      </c>
      <c r="J10" s="75">
        <f>K10*$K$6</f>
        <v>3677.7484294004134</v>
      </c>
      <c r="K10" s="57">
        <v>116.48478897886331</v>
      </c>
      <c r="L10" s="260"/>
      <c r="M10" s="267">
        <v>20.762892040000001</v>
      </c>
      <c r="N10" s="267">
        <v>19.587634000000001</v>
      </c>
      <c r="O10" s="260">
        <f>N10/100*6</f>
        <v>1.1752580400000001</v>
      </c>
      <c r="P10" s="261">
        <f>N10+O10</f>
        <v>20.762892040000001</v>
      </c>
      <c r="Q10" s="260">
        <f>M10/100*13</f>
        <v>2.6991759651999998</v>
      </c>
      <c r="R10" s="261">
        <f>M10+Q10</f>
        <v>23.462068005199999</v>
      </c>
      <c r="S10" s="267">
        <v>23.462068005199999</v>
      </c>
      <c r="T10" s="260">
        <f>S10/100*10</f>
        <v>2.3462068005200001</v>
      </c>
      <c r="U10" s="262">
        <f>S10+T10</f>
        <v>25.80827480572</v>
      </c>
      <c r="V10" s="267">
        <v>25.80827480572</v>
      </c>
      <c r="W10" s="260">
        <f>V10/100*6</f>
        <v>1.5484964883432</v>
      </c>
      <c r="X10" s="261">
        <f>V10+W10</f>
        <v>27.356771294063201</v>
      </c>
      <c r="Y10" s="267">
        <v>27.356771294063201</v>
      </c>
      <c r="Z10" s="260">
        <f>Y10/100*8</f>
        <v>2.1885417035250558</v>
      </c>
      <c r="AA10" s="261">
        <f>Y10+Z10</f>
        <v>29.545312997588255</v>
      </c>
      <c r="AB10" s="261">
        <f>K10</f>
        <v>116.48478897886331</v>
      </c>
      <c r="AC10" s="267">
        <v>29.545312997588255</v>
      </c>
      <c r="AD10" s="260">
        <f>AC10/100*10</f>
        <v>2.9545312997588251</v>
      </c>
      <c r="AE10" s="263">
        <f>AC10+AD10</f>
        <v>32.499844297347082</v>
      </c>
      <c r="AF10" s="267">
        <v>34.774833398161377</v>
      </c>
      <c r="AG10" s="267">
        <v>32.499844297347082</v>
      </c>
      <c r="AH10" s="260">
        <f>AG10/100*7</f>
        <v>2.2749891008142957</v>
      </c>
      <c r="AI10" s="261">
        <f>AG10+AH10</f>
        <v>34.774833398161377</v>
      </c>
      <c r="AJ10" s="260"/>
      <c r="AK10" s="261">
        <f>AF10/100*15</f>
        <v>5.216225009724206</v>
      </c>
      <c r="AL10" s="263">
        <f>AF10+AK10</f>
        <v>39.991058407885582</v>
      </c>
      <c r="AM10" s="260">
        <f>AB10/100*8</f>
        <v>9.3187831183090637</v>
      </c>
      <c r="AN10" s="263">
        <f>AB10+AM10</f>
        <v>125.80357209717238</v>
      </c>
      <c r="AO10" s="260"/>
      <c r="AP10" s="247"/>
      <c r="AQ10" s="247"/>
      <c r="AR10" s="247"/>
      <c r="AS10" s="254">
        <v>49.906800000000004</v>
      </c>
      <c r="AT10" s="254">
        <v>46.21</v>
      </c>
      <c r="AU10" s="247">
        <f>AT10/100*8</f>
        <v>3.6968000000000001</v>
      </c>
      <c r="AV10" s="250">
        <f>AT10+AU10</f>
        <v>49.906800000000004</v>
      </c>
      <c r="AW10" s="255">
        <f>AS10/100*8</f>
        <v>3.9925440000000005</v>
      </c>
      <c r="AX10" s="255">
        <f>AS10+AW10</f>
        <v>53.899344000000006</v>
      </c>
      <c r="AY10" s="254">
        <v>53.899344000000006</v>
      </c>
      <c r="AZ10" s="255">
        <f>AY10/100*9</f>
        <v>4.8509409600000009</v>
      </c>
      <c r="BA10" s="255">
        <f>AY10+AZ10</f>
        <v>58.750284960000009</v>
      </c>
      <c r="BB10" s="254">
        <v>58.750284960000009</v>
      </c>
      <c r="BC10" s="255">
        <f>BB10/100*9</f>
        <v>5.2875256464000007</v>
      </c>
      <c r="BD10" s="255">
        <f>BB10+BC10</f>
        <v>64.037810606400015</v>
      </c>
      <c r="BE10" s="254">
        <v>64.037810606400015</v>
      </c>
      <c r="BF10" s="255">
        <f>BE10/100*9</f>
        <v>5.7634029545760015</v>
      </c>
      <c r="BG10" s="255">
        <f>BE10+BF10</f>
        <v>69.801213560976009</v>
      </c>
      <c r="BH10" s="254">
        <v>78.177359188293124</v>
      </c>
      <c r="BI10" s="254">
        <v>69.801213560976009</v>
      </c>
      <c r="BJ10" s="255">
        <f>BI10/100*12</f>
        <v>8.3761456273171202</v>
      </c>
      <c r="BK10" s="255">
        <f>BI10+BJ10</f>
        <v>78.177359188293124</v>
      </c>
      <c r="BL10" s="255">
        <f>BH10/100*4</f>
        <v>3.1270943675317251</v>
      </c>
      <c r="BM10" s="255">
        <f>BH10+BL10</f>
        <v>81.30445355582485</v>
      </c>
      <c r="BN10" s="254">
        <v>85.36967623361609</v>
      </c>
      <c r="BO10" s="254">
        <v>81.30445355582485</v>
      </c>
      <c r="BP10" s="255">
        <f>BO10/100*5</f>
        <v>4.0652226777912421</v>
      </c>
      <c r="BQ10" s="255">
        <f>BO10+BP10</f>
        <v>85.36967623361609</v>
      </c>
      <c r="BR10" s="255">
        <f>BN10/100*13</f>
        <v>11.098057910370091</v>
      </c>
      <c r="BS10" s="255">
        <f>BN10+BR10</f>
        <v>96.467734143986178</v>
      </c>
      <c r="BT10" s="254">
        <v>101.29112085118548</v>
      </c>
      <c r="BU10" s="247">
        <f>BT10/100*15</f>
        <v>15.193668127677821</v>
      </c>
      <c r="BV10" s="254">
        <v>96.467734143986178</v>
      </c>
      <c r="BW10" s="255">
        <f>BV10/100*5</f>
        <v>4.8233867071993082</v>
      </c>
      <c r="BX10" s="255">
        <f>BV10+BW10</f>
        <v>101.29112085118548</v>
      </c>
      <c r="BY10" s="248">
        <f>BT10+BU10</f>
        <v>116.48478897886331</v>
      </c>
      <c r="BZ10" s="247"/>
      <c r="CA10" s="129"/>
    </row>
    <row r="11" spans="1:79" ht="15.9" customHeight="1" thickBot="1" x14ac:dyDescent="0.35">
      <c r="A11" s="5"/>
      <c r="B11" s="76" t="s">
        <v>306</v>
      </c>
      <c r="C11" s="34">
        <v>5220</v>
      </c>
      <c r="D11" s="77" t="s">
        <v>106</v>
      </c>
      <c r="E11" s="78" t="s">
        <v>113</v>
      </c>
      <c r="F11" s="41" t="s">
        <v>13</v>
      </c>
      <c r="G11" s="41" t="s">
        <v>14</v>
      </c>
      <c r="H11" s="79" t="s">
        <v>15</v>
      </c>
      <c r="I11" s="42" t="s">
        <v>7</v>
      </c>
      <c r="J11" s="80">
        <f>K11*$K$6</f>
        <v>5371.3750595159909</v>
      </c>
      <c r="K11" s="57">
        <v>170.12677793082634</v>
      </c>
      <c r="L11" s="260"/>
      <c r="M11" s="264">
        <v>30.321234863106</v>
      </c>
      <c r="N11" s="264">
        <v>28.604938550099998</v>
      </c>
      <c r="O11" s="260">
        <f>N11/100*6</f>
        <v>1.7162963130060001</v>
      </c>
      <c r="P11" s="261">
        <f t="shared" ref="P11:P104" si="0">N11+O11</f>
        <v>30.321234863106</v>
      </c>
      <c r="Q11" s="260">
        <f t="shared" ref="Q11:Q104" si="1">M11/100*13</f>
        <v>3.9417605322037801</v>
      </c>
      <c r="R11" s="261">
        <f t="shared" ref="R11:R104" si="2">M11+Q11</f>
        <v>34.26299539530978</v>
      </c>
      <c r="S11" s="264">
        <v>34.26299539530978</v>
      </c>
      <c r="T11" s="260">
        <f t="shared" ref="T11:T104" si="3">S11/100*10</f>
        <v>3.4262995395309783</v>
      </c>
      <c r="U11" s="262">
        <f t="shared" ref="U11:U104" si="4">S11+T11</f>
        <v>37.68929493484076</v>
      </c>
      <c r="V11" s="264">
        <v>37.68929493484076</v>
      </c>
      <c r="W11" s="260">
        <f t="shared" ref="W11:W102" si="5">V11/100*6</f>
        <v>2.2613576960904456</v>
      </c>
      <c r="X11" s="261">
        <f t="shared" ref="X11:X102" si="6">V11+W11</f>
        <v>39.950652630931202</v>
      </c>
      <c r="Y11" s="264">
        <v>39.950652630931202</v>
      </c>
      <c r="Z11" s="260">
        <f t="shared" ref="Z11:Z98" si="7">Y11/100*8</f>
        <v>3.1960522104744964</v>
      </c>
      <c r="AA11" s="261">
        <f t="shared" ref="AA11:AA98" si="8">Y11+Z11</f>
        <v>43.1467048414057</v>
      </c>
      <c r="AB11" s="261">
        <f>K11</f>
        <v>170.12677793082634</v>
      </c>
      <c r="AC11" s="264">
        <v>43.1467048414057</v>
      </c>
      <c r="AD11" s="260">
        <f t="shared" ref="AD11:AD97" si="9">AC11/100*10</f>
        <v>4.3146704841405707</v>
      </c>
      <c r="AE11" s="263">
        <f t="shared" ref="AE11:AE97" si="10">AC11+AD11</f>
        <v>47.461375325546271</v>
      </c>
      <c r="AF11" s="264">
        <v>50.783671598334507</v>
      </c>
      <c r="AG11" s="264">
        <v>47.461375325546271</v>
      </c>
      <c r="AH11" s="260">
        <f t="shared" ref="AH11:AH94" si="11">AG11/100*7</f>
        <v>3.3222962727882392</v>
      </c>
      <c r="AI11" s="261">
        <f t="shared" ref="AI11:AI94" si="12">AG11+AH11</f>
        <v>50.783671598334507</v>
      </c>
      <c r="AJ11" s="260"/>
      <c r="AK11" s="261">
        <f t="shared" ref="AK11:AK93" si="13">AF11/100*15</f>
        <v>7.6175507397501772</v>
      </c>
      <c r="AL11" s="263">
        <f t="shared" ref="AL11:AL93" si="14">AF11+AK11</f>
        <v>58.401222338084686</v>
      </c>
      <c r="AM11" s="260">
        <f t="shared" ref="AM11:AM93" si="15">AB11/100*8</f>
        <v>13.610142234466107</v>
      </c>
      <c r="AN11" s="263">
        <f t="shared" ref="AN11:AN93" si="16">AB11+AM11</f>
        <v>183.73692016529245</v>
      </c>
      <c r="AO11" s="260"/>
      <c r="AP11" s="247"/>
      <c r="AQ11" s="247"/>
      <c r="AR11" s="247"/>
      <c r="AS11" s="251">
        <v>72.889199999999988</v>
      </c>
      <c r="AT11" s="251">
        <v>67.489999999999995</v>
      </c>
      <c r="AU11" s="247">
        <f t="shared" ref="AU11:AU92" si="17">AT11/100*8</f>
        <v>5.3991999999999996</v>
      </c>
      <c r="AV11" s="250">
        <f t="shared" ref="AV11:AV92" si="18">AT11+AU11</f>
        <v>72.889199999999988</v>
      </c>
      <c r="AW11" s="255">
        <f t="shared" ref="AW11:AW92" si="19">AS11/100*8</f>
        <v>5.831135999999999</v>
      </c>
      <c r="AX11" s="255">
        <f t="shared" ref="AX11:AX92" si="20">AS11+AW11</f>
        <v>78.720335999999989</v>
      </c>
      <c r="AY11" s="251">
        <v>78.720335999999989</v>
      </c>
      <c r="AZ11" s="255">
        <f t="shared" ref="AZ11:AZ92" si="21">AY11/100*9</f>
        <v>7.0848302399999987</v>
      </c>
      <c r="BA11" s="255">
        <f t="shared" ref="BA11:BA92" si="22">AY11+AZ11</f>
        <v>85.805166239999991</v>
      </c>
      <c r="BB11" s="251">
        <v>85.805166239999991</v>
      </c>
      <c r="BC11" s="255">
        <f t="shared" ref="BC11:BC93" si="23">BB11/100*9</f>
        <v>7.7224649615999983</v>
      </c>
      <c r="BD11" s="255">
        <f t="shared" ref="BD11:BD93" si="24">BB11+BC11</f>
        <v>93.527631201599988</v>
      </c>
      <c r="BE11" s="251">
        <v>93.527631201599988</v>
      </c>
      <c r="BF11" s="255">
        <f t="shared" ref="BF11:BF93" si="25">BE11/100*9</f>
        <v>8.417486808144</v>
      </c>
      <c r="BG11" s="255">
        <f t="shared" ref="BG11:BG93" si="26">BE11+BF11</f>
        <v>101.94511800974399</v>
      </c>
      <c r="BH11" s="251">
        <v>114.17853217091327</v>
      </c>
      <c r="BI11" s="251">
        <v>101.94511800974399</v>
      </c>
      <c r="BJ11" s="255">
        <f t="shared" ref="BJ11:BJ90" si="27">BI11/100*12</f>
        <v>12.233414161169279</v>
      </c>
      <c r="BK11" s="255">
        <f t="shared" ref="BK11:BK90" si="28">BI11+BJ11</f>
        <v>114.17853217091327</v>
      </c>
      <c r="BL11" s="255">
        <f t="shared" ref="BL11:BL90" si="29">BH11/100*4</f>
        <v>4.5671412868365309</v>
      </c>
      <c r="BM11" s="255">
        <f t="shared" ref="BM11:BM90" si="30">BH11+BL11</f>
        <v>118.7456734577498</v>
      </c>
      <c r="BN11" s="251">
        <v>124.68295713063729</v>
      </c>
      <c r="BO11" s="251">
        <v>118.7456734577498</v>
      </c>
      <c r="BP11" s="255">
        <f t="shared" ref="BP11:BP74" si="31">BO11/100*5</f>
        <v>5.9372836728874905</v>
      </c>
      <c r="BQ11" s="255">
        <f t="shared" ref="BQ11:BQ74" si="32">BO11+BP11</f>
        <v>124.68295713063729</v>
      </c>
      <c r="BR11" s="255">
        <f t="shared" ref="BR11:BR74" si="33">BN11/100*13</f>
        <v>16.208784426982845</v>
      </c>
      <c r="BS11" s="255">
        <f t="shared" ref="BS11:BS74" si="34">BN11+BR11</f>
        <v>140.89174155762015</v>
      </c>
      <c r="BT11" s="251">
        <v>147.93632863550116</v>
      </c>
      <c r="BU11" s="247">
        <f t="shared" ref="BU11:BU74" si="35">BT11/100*15</f>
        <v>22.190449295325173</v>
      </c>
      <c r="BV11" s="251">
        <v>140.89174155762015</v>
      </c>
      <c r="BW11" s="255">
        <f t="shared" ref="BW11:BW74" si="36">BV11/100*5</f>
        <v>7.0445870778810074</v>
      </c>
      <c r="BX11" s="255">
        <f t="shared" ref="BX11:BX74" si="37">BV11+BW11</f>
        <v>147.93632863550116</v>
      </c>
      <c r="BY11" s="248">
        <f t="shared" ref="BY11:BY74" si="38">BT11+BU11</f>
        <v>170.12677793082634</v>
      </c>
      <c r="BZ11" s="247"/>
      <c r="CA11" s="129"/>
    </row>
    <row r="12" spans="1:79" ht="15.9" customHeight="1" thickBot="1" x14ac:dyDescent="0.35">
      <c r="A12" s="5"/>
      <c r="B12" s="540" t="s">
        <v>495</v>
      </c>
      <c r="C12" s="541"/>
      <c r="D12" s="541"/>
      <c r="E12" s="541"/>
      <c r="F12" s="541"/>
      <c r="G12" s="541"/>
      <c r="H12" s="541"/>
      <c r="I12" s="541"/>
      <c r="J12" s="542"/>
      <c r="L12" s="260"/>
      <c r="M12" s="260"/>
      <c r="N12" s="260"/>
      <c r="O12" s="260">
        <f>N12/100*6</f>
        <v>0</v>
      </c>
      <c r="P12" s="261">
        <f t="shared" si="0"/>
        <v>0</v>
      </c>
      <c r="Q12" s="260">
        <f t="shared" si="1"/>
        <v>0</v>
      </c>
      <c r="R12" s="261">
        <f t="shared" si="2"/>
        <v>0</v>
      </c>
      <c r="S12" s="260"/>
      <c r="T12" s="260"/>
      <c r="U12" s="262"/>
      <c r="V12" s="260"/>
      <c r="W12" s="260">
        <f t="shared" si="5"/>
        <v>0</v>
      </c>
      <c r="X12" s="261">
        <f t="shared" si="6"/>
        <v>0</v>
      </c>
      <c r="Y12" s="260"/>
      <c r="Z12" s="260">
        <f t="shared" si="7"/>
        <v>0</v>
      </c>
      <c r="AA12" s="261">
        <f t="shared" si="8"/>
        <v>0</v>
      </c>
      <c r="AB12" s="261">
        <f t="shared" ref="AB12:AB23" si="39">J12</f>
        <v>0</v>
      </c>
      <c r="AC12" s="260"/>
      <c r="AD12" s="260">
        <f t="shared" si="9"/>
        <v>0</v>
      </c>
      <c r="AE12" s="263">
        <f t="shared" si="10"/>
        <v>0</v>
      </c>
      <c r="AF12" s="260"/>
      <c r="AG12" s="260"/>
      <c r="AH12" s="260">
        <f t="shared" si="11"/>
        <v>0</v>
      </c>
      <c r="AI12" s="261">
        <f t="shared" si="12"/>
        <v>0</v>
      </c>
      <c r="AJ12" s="260"/>
      <c r="AK12" s="261"/>
      <c r="AL12" s="263">
        <f t="shared" si="14"/>
        <v>0</v>
      </c>
      <c r="AM12" s="260">
        <f t="shared" si="15"/>
        <v>0</v>
      </c>
      <c r="AN12" s="263">
        <f t="shared" si="16"/>
        <v>0</v>
      </c>
      <c r="AO12" s="260"/>
      <c r="AP12" s="247"/>
      <c r="AQ12" s="247"/>
      <c r="AR12" s="247"/>
      <c r="AS12" s="247"/>
      <c r="AT12" s="247"/>
      <c r="AU12" s="247">
        <f t="shared" si="17"/>
        <v>0</v>
      </c>
      <c r="AV12" s="250">
        <f t="shared" si="18"/>
        <v>0</v>
      </c>
      <c r="AW12" s="255"/>
      <c r="AX12" s="255"/>
      <c r="AY12" s="247"/>
      <c r="AZ12" s="255">
        <f t="shared" si="21"/>
        <v>0</v>
      </c>
      <c r="BA12" s="255">
        <f t="shared" si="22"/>
        <v>0</v>
      </c>
      <c r="BB12" s="247"/>
      <c r="BC12" s="255">
        <f t="shared" si="23"/>
        <v>0</v>
      </c>
      <c r="BD12" s="255">
        <f t="shared" si="24"/>
        <v>0</v>
      </c>
      <c r="BE12" s="247"/>
      <c r="BF12" s="255">
        <f t="shared" si="25"/>
        <v>0</v>
      </c>
      <c r="BG12" s="255">
        <f t="shared" si="26"/>
        <v>0</v>
      </c>
      <c r="BH12" s="247"/>
      <c r="BI12" s="247"/>
      <c r="BJ12" s="255">
        <f t="shared" si="27"/>
        <v>0</v>
      </c>
      <c r="BK12" s="255">
        <f t="shared" si="28"/>
        <v>0</v>
      </c>
      <c r="BL12" s="255">
        <f t="shared" si="29"/>
        <v>0</v>
      </c>
      <c r="BM12" s="255">
        <f t="shared" si="30"/>
        <v>0</v>
      </c>
      <c r="BN12" s="247"/>
      <c r="BO12" s="247"/>
      <c r="BP12" s="255">
        <f t="shared" si="31"/>
        <v>0</v>
      </c>
      <c r="BQ12" s="255">
        <f t="shared" si="32"/>
        <v>0</v>
      </c>
      <c r="BR12" s="255">
        <f t="shared" si="33"/>
        <v>0</v>
      </c>
      <c r="BS12" s="255">
        <f t="shared" si="34"/>
        <v>0</v>
      </c>
      <c r="BT12" s="247"/>
      <c r="BU12" s="247">
        <f t="shared" si="35"/>
        <v>0</v>
      </c>
      <c r="BV12" s="247"/>
      <c r="BW12" s="255">
        <f t="shared" si="36"/>
        <v>0</v>
      </c>
      <c r="BX12" s="255">
        <f t="shared" si="37"/>
        <v>0</v>
      </c>
      <c r="BY12" s="248">
        <f t="shared" si="38"/>
        <v>0</v>
      </c>
      <c r="BZ12" s="247"/>
      <c r="CA12" s="129"/>
    </row>
    <row r="13" spans="1:79" ht="15.9" customHeight="1" x14ac:dyDescent="0.3">
      <c r="A13" s="5"/>
      <c r="B13" s="27" t="s">
        <v>272</v>
      </c>
      <c r="C13" s="30">
        <v>6177</v>
      </c>
      <c r="D13" s="38" t="s">
        <v>6</v>
      </c>
      <c r="E13" s="43" t="s">
        <v>110</v>
      </c>
      <c r="F13" s="46">
        <v>105</v>
      </c>
      <c r="G13" s="46">
        <v>152.80000000000001</v>
      </c>
      <c r="H13" s="46">
        <v>16</v>
      </c>
      <c r="I13" s="47" t="s">
        <v>8</v>
      </c>
      <c r="J13" s="52">
        <f>K13*$K$6</f>
        <v>14738.849418754875</v>
      </c>
      <c r="K13" s="57">
        <v>466.8214254705843</v>
      </c>
      <c r="L13" s="260"/>
      <c r="M13" s="264">
        <v>83.203388542559978</v>
      </c>
      <c r="N13" s="264">
        <v>78.493762775999983</v>
      </c>
      <c r="O13" s="260">
        <f>N13/100*6</f>
        <v>4.7096257665599994</v>
      </c>
      <c r="P13" s="261">
        <f t="shared" si="0"/>
        <v>83.203388542559978</v>
      </c>
      <c r="Q13" s="260">
        <f t="shared" si="1"/>
        <v>10.816440510532797</v>
      </c>
      <c r="R13" s="261">
        <f t="shared" si="2"/>
        <v>94.019829053092778</v>
      </c>
      <c r="S13" s="264">
        <v>94.019829053092778</v>
      </c>
      <c r="T13" s="260">
        <f t="shared" si="3"/>
        <v>9.4019829053092767</v>
      </c>
      <c r="U13" s="262">
        <f t="shared" si="4"/>
        <v>103.42181195840206</v>
      </c>
      <c r="V13" s="264">
        <v>103.42181195840206</v>
      </c>
      <c r="W13" s="260">
        <f t="shared" si="5"/>
        <v>6.2053087175041233</v>
      </c>
      <c r="X13" s="261">
        <f t="shared" si="6"/>
        <v>109.62712067590618</v>
      </c>
      <c r="Y13" s="264">
        <v>109.62712067590618</v>
      </c>
      <c r="Z13" s="260">
        <f t="shared" si="7"/>
        <v>8.7701696540724949</v>
      </c>
      <c r="AA13" s="261">
        <f t="shared" si="8"/>
        <v>118.39729032997867</v>
      </c>
      <c r="AB13" s="261">
        <f>K13</f>
        <v>466.8214254705843</v>
      </c>
      <c r="AC13" s="264">
        <v>118.39729032997867</v>
      </c>
      <c r="AD13" s="260">
        <f t="shared" si="9"/>
        <v>11.839729032997868</v>
      </c>
      <c r="AE13" s="263">
        <f t="shared" si="10"/>
        <v>130.23701936297655</v>
      </c>
      <c r="AF13" s="264">
        <v>139.35361071838491</v>
      </c>
      <c r="AG13" s="264">
        <v>130.23701936297655</v>
      </c>
      <c r="AH13" s="260">
        <f t="shared" si="11"/>
        <v>9.1165913554083584</v>
      </c>
      <c r="AI13" s="261">
        <f t="shared" si="12"/>
        <v>139.35361071838491</v>
      </c>
      <c r="AJ13" s="260"/>
      <c r="AK13" s="261">
        <f t="shared" si="13"/>
        <v>20.903041607757739</v>
      </c>
      <c r="AL13" s="263">
        <f t="shared" si="14"/>
        <v>160.25665232614264</v>
      </c>
      <c r="AM13" s="260">
        <f t="shared" si="15"/>
        <v>37.345714037646744</v>
      </c>
      <c r="AN13" s="263">
        <f t="shared" si="16"/>
        <v>504.16713950823106</v>
      </c>
      <c r="AO13" s="260"/>
      <c r="AP13" s="247"/>
      <c r="AQ13" s="247"/>
      <c r="AR13" s="247"/>
      <c r="AS13" s="251">
        <v>200.0052</v>
      </c>
      <c r="AT13" s="251">
        <v>185.19</v>
      </c>
      <c r="AU13" s="247">
        <f t="shared" si="17"/>
        <v>14.815199999999999</v>
      </c>
      <c r="AV13" s="250">
        <f t="shared" si="18"/>
        <v>200.0052</v>
      </c>
      <c r="AW13" s="255">
        <f t="shared" si="19"/>
        <v>16.000416000000001</v>
      </c>
      <c r="AX13" s="255">
        <f t="shared" si="20"/>
        <v>216.005616</v>
      </c>
      <c r="AY13" s="251">
        <v>216.005616</v>
      </c>
      <c r="AZ13" s="255">
        <f t="shared" si="21"/>
        <v>19.440505439999999</v>
      </c>
      <c r="BA13" s="255">
        <f t="shared" si="22"/>
        <v>235.44612144000001</v>
      </c>
      <c r="BB13" s="251">
        <v>235.44612144000001</v>
      </c>
      <c r="BC13" s="255">
        <f t="shared" si="23"/>
        <v>21.190150929600001</v>
      </c>
      <c r="BD13" s="255">
        <f t="shared" si="24"/>
        <v>256.63627236960002</v>
      </c>
      <c r="BE13" s="251">
        <v>256.63627236960002</v>
      </c>
      <c r="BF13" s="255">
        <f t="shared" si="25"/>
        <v>23.097264513264001</v>
      </c>
      <c r="BG13" s="255">
        <f t="shared" si="26"/>
        <v>279.73353688286403</v>
      </c>
      <c r="BH13" s="251">
        <v>313.30156130880772</v>
      </c>
      <c r="BI13" s="251">
        <v>279.73353688286403</v>
      </c>
      <c r="BJ13" s="255">
        <f t="shared" si="27"/>
        <v>33.568024425943683</v>
      </c>
      <c r="BK13" s="255">
        <f t="shared" si="28"/>
        <v>313.30156130880772</v>
      </c>
      <c r="BL13" s="255">
        <f t="shared" si="29"/>
        <v>12.532062452352308</v>
      </c>
      <c r="BM13" s="255">
        <f t="shared" si="30"/>
        <v>325.83362376116003</v>
      </c>
      <c r="BN13" s="251">
        <v>342.12530494921805</v>
      </c>
      <c r="BO13" s="251">
        <v>325.83362376116003</v>
      </c>
      <c r="BP13" s="255">
        <f t="shared" si="31"/>
        <v>16.291681188058</v>
      </c>
      <c r="BQ13" s="255">
        <f t="shared" si="32"/>
        <v>342.12530494921805</v>
      </c>
      <c r="BR13" s="255">
        <f t="shared" si="33"/>
        <v>44.476289643398346</v>
      </c>
      <c r="BS13" s="255">
        <f t="shared" si="34"/>
        <v>386.60159459261638</v>
      </c>
      <c r="BT13" s="251">
        <v>405.9316743222472</v>
      </c>
      <c r="BU13" s="247">
        <f t="shared" si="35"/>
        <v>60.889751148337076</v>
      </c>
      <c r="BV13" s="251">
        <v>386.60159459261638</v>
      </c>
      <c r="BW13" s="255">
        <f t="shared" si="36"/>
        <v>19.330079729630818</v>
      </c>
      <c r="BX13" s="255">
        <f t="shared" si="37"/>
        <v>405.9316743222472</v>
      </c>
      <c r="BY13" s="248">
        <f t="shared" si="38"/>
        <v>466.8214254705843</v>
      </c>
      <c r="BZ13" s="247"/>
      <c r="CA13" s="129"/>
    </row>
    <row r="14" spans="1:79" ht="15.9" customHeight="1" x14ac:dyDescent="0.3">
      <c r="A14" s="5"/>
      <c r="B14" s="28" t="s">
        <v>273</v>
      </c>
      <c r="C14" s="24">
        <v>6177</v>
      </c>
      <c r="D14" s="37" t="s">
        <v>6</v>
      </c>
      <c r="E14" s="35" t="s">
        <v>111</v>
      </c>
      <c r="F14" s="44">
        <v>105</v>
      </c>
      <c r="G14" s="44">
        <v>152.80000000000001</v>
      </c>
      <c r="H14" s="44">
        <v>16</v>
      </c>
      <c r="I14" s="45" t="s">
        <v>9</v>
      </c>
      <c r="J14" s="53">
        <f>K14*$K$6</f>
        <v>14738.849418754875</v>
      </c>
      <c r="K14" s="57">
        <v>466.8214254705843</v>
      </c>
      <c r="L14" s="247"/>
      <c r="M14" s="251">
        <v>83.203388542559978</v>
      </c>
      <c r="N14" s="251">
        <v>78.493762775999983</v>
      </c>
      <c r="O14" s="247">
        <f>N14/100*6</f>
        <v>4.7096257665599994</v>
      </c>
      <c r="P14" s="248">
        <f t="shared" si="0"/>
        <v>83.203388542559978</v>
      </c>
      <c r="Q14" s="247">
        <f t="shared" si="1"/>
        <v>10.816440510532797</v>
      </c>
      <c r="R14" s="248">
        <f t="shared" si="2"/>
        <v>94.019829053092778</v>
      </c>
      <c r="S14" s="251">
        <v>94.019829053092778</v>
      </c>
      <c r="T14" s="247">
        <f t="shared" si="3"/>
        <v>9.4019829053092767</v>
      </c>
      <c r="U14" s="249">
        <f t="shared" si="4"/>
        <v>103.42181195840206</v>
      </c>
      <c r="V14" s="251">
        <v>103.42181195840206</v>
      </c>
      <c r="W14" s="247">
        <f t="shared" si="5"/>
        <v>6.2053087175041233</v>
      </c>
      <c r="X14" s="248">
        <f t="shared" si="6"/>
        <v>109.62712067590618</v>
      </c>
      <c r="Y14" s="251">
        <v>109.62712067590618</v>
      </c>
      <c r="Z14" s="247">
        <f t="shared" si="7"/>
        <v>8.7701696540724949</v>
      </c>
      <c r="AA14" s="248">
        <f t="shared" si="8"/>
        <v>118.39729032997867</v>
      </c>
      <c r="AB14" s="248">
        <f>K14</f>
        <v>466.8214254705843</v>
      </c>
      <c r="AC14" s="251">
        <v>118.39729032997867</v>
      </c>
      <c r="AD14" s="247">
        <f t="shared" si="9"/>
        <v>11.839729032997868</v>
      </c>
      <c r="AE14" s="250">
        <f t="shared" si="10"/>
        <v>130.23701936297655</v>
      </c>
      <c r="AF14" s="251">
        <v>139.35361071838491</v>
      </c>
      <c r="AG14" s="251">
        <v>130.23701936297655</v>
      </c>
      <c r="AH14" s="247">
        <f t="shared" si="11"/>
        <v>9.1165913554083584</v>
      </c>
      <c r="AI14" s="248">
        <f t="shared" si="12"/>
        <v>139.35361071838491</v>
      </c>
      <c r="AJ14" s="247"/>
      <c r="AK14" s="248">
        <f t="shared" si="13"/>
        <v>20.903041607757739</v>
      </c>
      <c r="AL14" s="250">
        <f t="shared" si="14"/>
        <v>160.25665232614264</v>
      </c>
      <c r="AM14" s="247">
        <f t="shared" si="15"/>
        <v>37.345714037646744</v>
      </c>
      <c r="AN14" s="250">
        <f t="shared" si="16"/>
        <v>504.16713950823106</v>
      </c>
      <c r="AO14" s="247"/>
      <c r="AP14" s="247"/>
      <c r="AQ14" s="247"/>
      <c r="AR14" s="247"/>
      <c r="AS14" s="251">
        <v>200.0052</v>
      </c>
      <c r="AT14" s="251">
        <v>185.19</v>
      </c>
      <c r="AU14" s="247">
        <f t="shared" si="17"/>
        <v>14.815199999999999</v>
      </c>
      <c r="AV14" s="250">
        <f t="shared" si="18"/>
        <v>200.0052</v>
      </c>
      <c r="AW14" s="255">
        <f t="shared" si="19"/>
        <v>16.000416000000001</v>
      </c>
      <c r="AX14" s="255">
        <f t="shared" si="20"/>
        <v>216.005616</v>
      </c>
      <c r="AY14" s="251">
        <v>216.005616</v>
      </c>
      <c r="AZ14" s="255">
        <f t="shared" si="21"/>
        <v>19.440505439999999</v>
      </c>
      <c r="BA14" s="255">
        <f t="shared" si="22"/>
        <v>235.44612144000001</v>
      </c>
      <c r="BB14" s="251">
        <v>235.44612144000001</v>
      </c>
      <c r="BC14" s="255">
        <f t="shared" si="23"/>
        <v>21.190150929600001</v>
      </c>
      <c r="BD14" s="255">
        <f t="shared" si="24"/>
        <v>256.63627236960002</v>
      </c>
      <c r="BE14" s="251">
        <v>256.63627236960002</v>
      </c>
      <c r="BF14" s="255">
        <f t="shared" si="25"/>
        <v>23.097264513264001</v>
      </c>
      <c r="BG14" s="255">
        <f t="shared" si="26"/>
        <v>279.73353688286403</v>
      </c>
      <c r="BH14" s="256">
        <v>313.30156130880772</v>
      </c>
      <c r="BI14" s="256">
        <v>279.73353688286403</v>
      </c>
      <c r="BJ14" s="255">
        <f t="shared" si="27"/>
        <v>33.568024425943683</v>
      </c>
      <c r="BK14" s="255">
        <f t="shared" si="28"/>
        <v>313.30156130880772</v>
      </c>
      <c r="BL14" s="255">
        <f t="shared" si="29"/>
        <v>12.532062452352308</v>
      </c>
      <c r="BM14" s="255">
        <f t="shared" si="30"/>
        <v>325.83362376116003</v>
      </c>
      <c r="BN14" s="256">
        <v>342.12530494921805</v>
      </c>
      <c r="BO14" s="256">
        <v>325.83362376116003</v>
      </c>
      <c r="BP14" s="255">
        <f t="shared" si="31"/>
        <v>16.291681188058</v>
      </c>
      <c r="BQ14" s="255">
        <f t="shared" si="32"/>
        <v>342.12530494921805</v>
      </c>
      <c r="BR14" s="255">
        <f t="shared" si="33"/>
        <v>44.476289643398346</v>
      </c>
      <c r="BS14" s="255">
        <f t="shared" si="34"/>
        <v>386.60159459261638</v>
      </c>
      <c r="BT14" s="256">
        <v>405.9316743222472</v>
      </c>
      <c r="BU14" s="247">
        <f t="shared" si="35"/>
        <v>60.889751148337076</v>
      </c>
      <c r="BV14" s="256">
        <v>386.60159459261638</v>
      </c>
      <c r="BW14" s="255">
        <f t="shared" si="36"/>
        <v>19.330079729630818</v>
      </c>
      <c r="BX14" s="255">
        <f t="shared" si="37"/>
        <v>405.9316743222472</v>
      </c>
      <c r="BY14" s="248">
        <f t="shared" si="38"/>
        <v>466.8214254705843</v>
      </c>
      <c r="BZ14" s="247"/>
      <c r="CA14" s="129"/>
    </row>
    <row r="15" spans="1:79" ht="15.9" customHeight="1" thickBot="1" x14ac:dyDescent="0.35">
      <c r="A15" s="5"/>
      <c r="B15" s="29"/>
      <c r="C15" s="34"/>
      <c r="D15" s="14"/>
      <c r="E15" s="36"/>
      <c r="F15" s="48"/>
      <c r="G15" s="48"/>
      <c r="H15" s="48"/>
      <c r="I15" s="49"/>
      <c r="J15" s="21"/>
      <c r="L15" s="247"/>
      <c r="M15" s="251"/>
      <c r="N15" s="251"/>
      <c r="O15" s="247"/>
      <c r="P15" s="248"/>
      <c r="Q15" s="247"/>
      <c r="R15" s="248"/>
      <c r="S15" s="251"/>
      <c r="T15" s="247"/>
      <c r="U15" s="249"/>
      <c r="V15" s="251"/>
      <c r="W15" s="247"/>
      <c r="X15" s="248"/>
      <c r="Y15" s="251"/>
      <c r="Z15" s="247"/>
      <c r="AA15" s="248"/>
      <c r="AB15" s="248"/>
      <c r="AC15" s="251"/>
      <c r="AD15" s="247"/>
      <c r="AE15" s="250"/>
      <c r="AF15" s="251"/>
      <c r="AG15" s="251"/>
      <c r="AH15" s="247"/>
      <c r="AI15" s="248"/>
      <c r="AJ15" s="247"/>
      <c r="AK15" s="248"/>
      <c r="AL15" s="250"/>
      <c r="AM15" s="247"/>
      <c r="AN15" s="250"/>
      <c r="AO15" s="247"/>
      <c r="AP15" s="247"/>
      <c r="AQ15" s="247"/>
      <c r="AR15" s="247"/>
      <c r="AS15" s="251"/>
      <c r="AT15" s="251"/>
      <c r="AU15" s="247"/>
      <c r="AV15" s="250"/>
      <c r="AW15" s="255"/>
      <c r="AX15" s="255"/>
      <c r="AY15" s="251"/>
      <c r="AZ15" s="255"/>
      <c r="BA15" s="255"/>
      <c r="BB15" s="251"/>
      <c r="BC15" s="255"/>
      <c r="BD15" s="255"/>
      <c r="BE15" s="251"/>
      <c r="BF15" s="255"/>
      <c r="BG15" s="255"/>
      <c r="BH15" s="257"/>
      <c r="BI15" s="257"/>
      <c r="BJ15" s="255"/>
      <c r="BK15" s="255"/>
      <c r="BL15" s="255"/>
      <c r="BM15" s="255"/>
      <c r="BN15" s="247"/>
      <c r="BO15" s="247"/>
      <c r="BP15" s="255">
        <f t="shared" si="31"/>
        <v>0</v>
      </c>
      <c r="BQ15" s="255">
        <f t="shared" si="32"/>
        <v>0</v>
      </c>
      <c r="BR15" s="255">
        <f t="shared" si="33"/>
        <v>0</v>
      </c>
      <c r="BS15" s="255">
        <f t="shared" si="34"/>
        <v>0</v>
      </c>
      <c r="BT15" s="247"/>
      <c r="BU15" s="247">
        <f t="shared" si="35"/>
        <v>0</v>
      </c>
      <c r="BV15" s="247"/>
      <c r="BW15" s="255">
        <f t="shared" si="36"/>
        <v>0</v>
      </c>
      <c r="BX15" s="255">
        <f t="shared" si="37"/>
        <v>0</v>
      </c>
      <c r="BY15" s="248">
        <f t="shared" si="38"/>
        <v>0</v>
      </c>
      <c r="BZ15" s="247"/>
    </row>
    <row r="16" spans="1:79" ht="15.9" customHeight="1" thickBot="1" x14ac:dyDescent="0.35">
      <c r="A16" s="5"/>
      <c r="B16" s="513" t="s">
        <v>615</v>
      </c>
      <c r="C16" s="514"/>
      <c r="D16" s="514"/>
      <c r="E16" s="514"/>
      <c r="F16" s="514"/>
      <c r="G16" s="514"/>
      <c r="H16" s="514"/>
      <c r="I16" s="514"/>
      <c r="J16" s="515"/>
      <c r="L16" s="247"/>
      <c r="M16" s="251"/>
      <c r="N16" s="251"/>
      <c r="O16" s="247"/>
      <c r="P16" s="248"/>
      <c r="Q16" s="247"/>
      <c r="R16" s="248"/>
      <c r="S16" s="251"/>
      <c r="T16" s="247"/>
      <c r="U16" s="249"/>
      <c r="V16" s="251"/>
      <c r="W16" s="247"/>
      <c r="X16" s="248"/>
      <c r="Y16" s="251"/>
      <c r="Z16" s="247"/>
      <c r="AA16" s="248"/>
      <c r="AB16" s="248"/>
      <c r="AC16" s="251"/>
      <c r="AD16" s="247"/>
      <c r="AE16" s="250"/>
      <c r="AF16" s="251"/>
      <c r="AG16" s="251"/>
      <c r="AH16" s="247"/>
      <c r="AI16" s="248"/>
      <c r="AJ16" s="247"/>
      <c r="AK16" s="248"/>
      <c r="AL16" s="250"/>
      <c r="AM16" s="247"/>
      <c r="AN16" s="250"/>
      <c r="AO16" s="247"/>
      <c r="AP16" s="247"/>
      <c r="AQ16" s="247"/>
      <c r="AR16" s="247"/>
      <c r="AS16" s="251"/>
      <c r="AT16" s="251"/>
      <c r="AU16" s="247"/>
      <c r="AV16" s="250"/>
      <c r="AW16" s="255"/>
      <c r="AX16" s="255"/>
      <c r="AY16" s="251"/>
      <c r="AZ16" s="255"/>
      <c r="BA16" s="255"/>
      <c r="BB16" s="251"/>
      <c r="BC16" s="255"/>
      <c r="BD16" s="255"/>
      <c r="BE16" s="251"/>
      <c r="BF16" s="255"/>
      <c r="BG16" s="255"/>
      <c r="BH16" s="247"/>
      <c r="BI16" s="247"/>
      <c r="BJ16" s="255">
        <f t="shared" si="27"/>
        <v>0</v>
      </c>
      <c r="BK16" s="255">
        <f t="shared" si="28"/>
        <v>0</v>
      </c>
      <c r="BL16" s="255">
        <f t="shared" si="29"/>
        <v>0</v>
      </c>
      <c r="BM16" s="255">
        <f t="shared" si="30"/>
        <v>0</v>
      </c>
      <c r="BN16" s="247"/>
      <c r="BO16" s="247"/>
      <c r="BP16" s="255">
        <f t="shared" si="31"/>
        <v>0</v>
      </c>
      <c r="BQ16" s="255">
        <f t="shared" si="32"/>
        <v>0</v>
      </c>
      <c r="BR16" s="255">
        <f t="shared" si="33"/>
        <v>0</v>
      </c>
      <c r="BS16" s="255">
        <f t="shared" si="34"/>
        <v>0</v>
      </c>
      <c r="BT16" s="247"/>
      <c r="BU16" s="247">
        <f t="shared" si="35"/>
        <v>0</v>
      </c>
      <c r="BV16" s="247"/>
      <c r="BW16" s="255">
        <f t="shared" si="36"/>
        <v>0</v>
      </c>
      <c r="BX16" s="255">
        <f t="shared" si="37"/>
        <v>0</v>
      </c>
      <c r="BY16" s="248">
        <f t="shared" si="38"/>
        <v>0</v>
      </c>
      <c r="BZ16" s="247"/>
    </row>
    <row r="17" spans="1:77" ht="15.9" customHeight="1" x14ac:dyDescent="0.3">
      <c r="A17" s="5"/>
      <c r="B17" s="27" t="s">
        <v>395</v>
      </c>
      <c r="C17" s="30"/>
      <c r="D17" s="31" t="s">
        <v>18</v>
      </c>
      <c r="E17" s="31" t="s">
        <v>175</v>
      </c>
      <c r="F17" s="32">
        <v>49.2</v>
      </c>
      <c r="G17" s="39">
        <v>65.09</v>
      </c>
      <c r="H17" s="39">
        <v>12.7</v>
      </c>
      <c r="I17" s="33" t="s">
        <v>8</v>
      </c>
      <c r="J17" s="52">
        <f>K17*$K$6</f>
        <v>6959.9511592803792</v>
      </c>
      <c r="K17" s="57">
        <v>220.44151677447491</v>
      </c>
      <c r="M17" s="136">
        <v>39.28959536</v>
      </c>
      <c r="N17" s="136">
        <v>37.065655999999997</v>
      </c>
      <c r="O17" s="129">
        <f>N17/100*6</f>
        <v>2.2239393599999997</v>
      </c>
      <c r="P17" s="132">
        <f>N17+O17</f>
        <v>39.28959536</v>
      </c>
      <c r="Q17" s="129">
        <f>M17/100*13</f>
        <v>5.1076473968</v>
      </c>
      <c r="R17" s="132">
        <f>M17+Q17</f>
        <v>44.397242756799997</v>
      </c>
      <c r="S17" s="136">
        <v>44.397242756799997</v>
      </c>
      <c r="T17" s="129">
        <f>S17/100*10</f>
        <v>4.4397242756799997</v>
      </c>
      <c r="U17" s="133">
        <f>S17+T17</f>
        <v>48.836967032479997</v>
      </c>
      <c r="V17" s="136">
        <v>48.836967032479997</v>
      </c>
      <c r="W17" s="129">
        <f>V17/100*6</f>
        <v>2.9302180219487997</v>
      </c>
      <c r="X17" s="132">
        <f>V17+W17</f>
        <v>51.767185054428793</v>
      </c>
      <c r="Y17" s="136">
        <v>51.767185054428793</v>
      </c>
      <c r="Z17" s="129">
        <f>Y17/100*8</f>
        <v>4.1413748043543031</v>
      </c>
      <c r="AA17" s="132">
        <f>Y17+Z17</f>
        <v>55.908559858783093</v>
      </c>
      <c r="AB17" s="132">
        <f>K17</f>
        <v>220.44151677447491</v>
      </c>
      <c r="AC17" s="136">
        <v>55.908559858783093</v>
      </c>
      <c r="AD17" s="129">
        <f>AC17/100*10</f>
        <v>5.5908559858783091</v>
      </c>
      <c r="AE17" s="134">
        <f>AC17+AD17</f>
        <v>61.499415844661399</v>
      </c>
      <c r="AF17" s="136">
        <v>65.804374953787701</v>
      </c>
      <c r="AG17" s="136">
        <v>61.499415844661399</v>
      </c>
      <c r="AH17" s="129">
        <f>AG17/100*7</f>
        <v>4.3049591091262975</v>
      </c>
      <c r="AI17" s="132">
        <f>AG17+AH17</f>
        <v>65.804374953787701</v>
      </c>
      <c r="AK17" s="132">
        <f>AF17/100*15</f>
        <v>9.8706562430681561</v>
      </c>
      <c r="AL17" s="134">
        <f>AF17+AK17</f>
        <v>75.675031196855855</v>
      </c>
      <c r="AM17" s="129">
        <f>AB17/100*8</f>
        <v>17.635321341957994</v>
      </c>
      <c r="AN17" s="134">
        <f>AB17+AM17</f>
        <v>238.0768381164329</v>
      </c>
      <c r="AP17" s="136">
        <v>81.729033692604318</v>
      </c>
      <c r="AQ17" s="129">
        <f>AP17/100*7</f>
        <v>5.7210323584823017</v>
      </c>
      <c r="AR17" s="134">
        <f>AP17+AQ17</f>
        <v>87.450066051086623</v>
      </c>
      <c r="AS17" s="136">
        <v>94.446071335173556</v>
      </c>
      <c r="AT17" s="136">
        <v>87.450066051086623</v>
      </c>
      <c r="AU17" s="129">
        <f>AT17/100*8</f>
        <v>6.9960052840869302</v>
      </c>
      <c r="AV17" s="134">
        <f>AT17+AU17</f>
        <v>94.446071335173556</v>
      </c>
      <c r="AW17" s="135">
        <f>AS17/100*8</f>
        <v>7.5556857068138843</v>
      </c>
      <c r="AX17" s="135">
        <f>AS17+AW17</f>
        <v>102.00175704198745</v>
      </c>
      <c r="AY17" s="136">
        <v>102.00175704198745</v>
      </c>
      <c r="AZ17" s="135">
        <f>AY17/100*9</f>
        <v>9.1801581337788694</v>
      </c>
      <c r="BA17" s="135">
        <f>AY17+AZ17</f>
        <v>111.18191517576632</v>
      </c>
      <c r="BB17" s="136">
        <v>111.18191517576632</v>
      </c>
      <c r="BC17" s="135">
        <f>BB17/100*9</f>
        <v>10.006372365818969</v>
      </c>
      <c r="BD17" s="135">
        <f>BB17+BC17</f>
        <v>121.18828754158528</v>
      </c>
      <c r="BE17" s="136">
        <v>121.18828754158528</v>
      </c>
      <c r="BF17" s="135">
        <f>BE17/100*9</f>
        <v>10.906945878742675</v>
      </c>
      <c r="BG17" s="135">
        <f>BE17+BF17</f>
        <v>132.09523342032796</v>
      </c>
      <c r="BH17" s="131">
        <v>147.94666143076731</v>
      </c>
      <c r="BI17" s="131">
        <v>132.09523342032796</v>
      </c>
      <c r="BJ17" s="135">
        <f t="shared" si="27"/>
        <v>15.851428010439356</v>
      </c>
      <c r="BK17" s="135">
        <f t="shared" si="28"/>
        <v>147.94666143076731</v>
      </c>
      <c r="BL17" s="135">
        <f t="shared" si="29"/>
        <v>5.9178664572306925</v>
      </c>
      <c r="BM17" s="135">
        <f t="shared" si="30"/>
        <v>153.86452788799801</v>
      </c>
      <c r="BN17" s="131">
        <v>161.55775428239792</v>
      </c>
      <c r="BO17" s="131">
        <v>153.86452788799801</v>
      </c>
      <c r="BP17" s="135">
        <f t="shared" si="31"/>
        <v>7.6932263943999004</v>
      </c>
      <c r="BQ17" s="135">
        <f t="shared" si="32"/>
        <v>161.55775428239792</v>
      </c>
      <c r="BR17" s="135">
        <f t="shared" si="33"/>
        <v>21.002508056711729</v>
      </c>
      <c r="BS17" s="135">
        <f t="shared" si="34"/>
        <v>182.56026233910964</v>
      </c>
      <c r="BT17" s="131">
        <v>191.68827545606513</v>
      </c>
      <c r="BU17" s="129">
        <f t="shared" si="35"/>
        <v>28.753241318409771</v>
      </c>
      <c r="BV17" s="131">
        <v>182.56026233910964</v>
      </c>
      <c r="BW17" s="135">
        <f t="shared" si="36"/>
        <v>9.1280131169554828</v>
      </c>
      <c r="BX17" s="135">
        <f t="shared" si="37"/>
        <v>191.68827545606513</v>
      </c>
      <c r="BY17" s="132">
        <f t="shared" si="38"/>
        <v>220.44151677447491</v>
      </c>
    </row>
    <row r="18" spans="1:77" ht="15.9" customHeight="1" thickBot="1" x14ac:dyDescent="0.35">
      <c r="A18" s="5"/>
      <c r="B18" s="29"/>
      <c r="C18" s="34"/>
      <c r="D18" s="15"/>
      <c r="E18" s="15"/>
      <c r="F18" s="16"/>
      <c r="G18" s="40"/>
      <c r="H18" s="40"/>
      <c r="I18" s="17"/>
      <c r="J18" s="21"/>
      <c r="M18" s="138"/>
      <c r="N18" s="138"/>
      <c r="P18" s="132"/>
      <c r="R18" s="132"/>
      <c r="S18" s="138"/>
      <c r="U18" s="133"/>
      <c r="V18" s="138"/>
      <c r="X18" s="132"/>
      <c r="Y18" s="138"/>
      <c r="AA18" s="132"/>
      <c r="AB18" s="132"/>
      <c r="AC18" s="138"/>
      <c r="AE18" s="134"/>
      <c r="AF18" s="138"/>
      <c r="AG18" s="138"/>
      <c r="AI18" s="132"/>
      <c r="AK18" s="132"/>
      <c r="AL18" s="134"/>
      <c r="AN18" s="134"/>
      <c r="AP18" s="138"/>
      <c r="AR18" s="134"/>
      <c r="AS18" s="138"/>
      <c r="AT18" s="138"/>
      <c r="AV18" s="134"/>
      <c r="AW18" s="135"/>
      <c r="AX18" s="135"/>
      <c r="AY18" s="138"/>
      <c r="AZ18" s="135"/>
      <c r="BA18" s="135"/>
      <c r="BB18" s="138"/>
      <c r="BC18" s="135"/>
      <c r="BD18" s="135"/>
      <c r="BE18" s="138"/>
      <c r="BF18" s="135"/>
      <c r="BG18" s="135"/>
      <c r="BH18" s="138"/>
      <c r="BI18" s="138"/>
      <c r="BJ18" s="135"/>
      <c r="BK18" s="135"/>
      <c r="BL18" s="135"/>
      <c r="BM18" s="135"/>
      <c r="BP18" s="135">
        <f t="shared" si="31"/>
        <v>0</v>
      </c>
      <c r="BQ18" s="135">
        <f t="shared" si="32"/>
        <v>0</v>
      </c>
      <c r="BR18" s="135">
        <f t="shared" si="33"/>
        <v>0</v>
      </c>
      <c r="BS18" s="135">
        <f t="shared" si="34"/>
        <v>0</v>
      </c>
      <c r="BU18" s="129">
        <f t="shared" si="35"/>
        <v>0</v>
      </c>
      <c r="BW18" s="135">
        <f t="shared" si="36"/>
        <v>0</v>
      </c>
      <c r="BX18" s="135">
        <f t="shared" si="37"/>
        <v>0</v>
      </c>
      <c r="BY18" s="132">
        <f t="shared" si="38"/>
        <v>0</v>
      </c>
    </row>
    <row r="19" spans="1:77" ht="15.9" customHeight="1" thickBot="1" x14ac:dyDescent="0.35">
      <c r="A19" s="5"/>
      <c r="B19" s="513" t="s">
        <v>554</v>
      </c>
      <c r="C19" s="514"/>
      <c r="D19" s="514"/>
      <c r="E19" s="514"/>
      <c r="F19" s="514"/>
      <c r="G19" s="514"/>
      <c r="H19" s="514"/>
      <c r="I19" s="514"/>
      <c r="J19" s="515"/>
      <c r="M19" s="138"/>
      <c r="N19" s="138"/>
      <c r="P19" s="132"/>
      <c r="R19" s="132"/>
      <c r="S19" s="138"/>
      <c r="U19" s="133"/>
      <c r="V19" s="138"/>
      <c r="X19" s="132"/>
      <c r="Y19" s="138"/>
      <c r="AA19" s="132"/>
      <c r="AB19" s="132">
        <f t="shared" si="39"/>
        <v>0</v>
      </c>
      <c r="AD19" s="129">
        <f t="shared" si="9"/>
        <v>0</v>
      </c>
      <c r="AE19" s="134">
        <f t="shared" si="10"/>
        <v>0</v>
      </c>
      <c r="AH19" s="129">
        <f t="shared" si="11"/>
        <v>0</v>
      </c>
      <c r="AI19" s="132">
        <f t="shared" si="12"/>
        <v>0</v>
      </c>
      <c r="AK19" s="132"/>
      <c r="AL19" s="134">
        <f t="shared" si="14"/>
        <v>0</v>
      </c>
      <c r="AM19" s="129">
        <f t="shared" si="15"/>
        <v>0</v>
      </c>
      <c r="AN19" s="134">
        <f t="shared" si="16"/>
        <v>0</v>
      </c>
      <c r="AU19" s="129">
        <f t="shared" si="17"/>
        <v>0</v>
      </c>
      <c r="AV19" s="134">
        <f t="shared" si="18"/>
        <v>0</v>
      </c>
      <c r="AW19" s="135"/>
      <c r="AX19" s="135"/>
      <c r="AZ19" s="135">
        <f t="shared" si="21"/>
        <v>0</v>
      </c>
      <c r="BA19" s="135">
        <f t="shared" si="22"/>
        <v>0</v>
      </c>
      <c r="BC19" s="135">
        <f t="shared" si="23"/>
        <v>0</v>
      </c>
      <c r="BD19" s="135">
        <f t="shared" si="24"/>
        <v>0</v>
      </c>
      <c r="BF19" s="135">
        <f t="shared" si="25"/>
        <v>0</v>
      </c>
      <c r="BG19" s="135">
        <f t="shared" si="26"/>
        <v>0</v>
      </c>
      <c r="BJ19" s="135">
        <f t="shared" si="27"/>
        <v>0</v>
      </c>
      <c r="BK19" s="135">
        <f t="shared" si="28"/>
        <v>0</v>
      </c>
      <c r="BL19" s="135">
        <f t="shared" si="29"/>
        <v>0</v>
      </c>
      <c r="BM19" s="135">
        <f t="shared" si="30"/>
        <v>0</v>
      </c>
      <c r="BP19" s="135">
        <f t="shared" si="31"/>
        <v>0</v>
      </c>
      <c r="BQ19" s="135">
        <f t="shared" si="32"/>
        <v>0</v>
      </c>
      <c r="BR19" s="135">
        <f t="shared" si="33"/>
        <v>0</v>
      </c>
      <c r="BS19" s="135">
        <f t="shared" si="34"/>
        <v>0</v>
      </c>
      <c r="BU19" s="129">
        <f t="shared" si="35"/>
        <v>0</v>
      </c>
      <c r="BW19" s="135">
        <f t="shared" si="36"/>
        <v>0</v>
      </c>
      <c r="BX19" s="135">
        <f t="shared" si="37"/>
        <v>0</v>
      </c>
      <c r="BY19" s="132">
        <f t="shared" si="38"/>
        <v>0</v>
      </c>
    </row>
    <row r="20" spans="1:77" ht="15.9" customHeight="1" x14ac:dyDescent="0.3">
      <c r="A20" s="5"/>
      <c r="B20" s="27" t="s">
        <v>555</v>
      </c>
      <c r="C20" s="30"/>
      <c r="D20" s="19" t="s">
        <v>32</v>
      </c>
      <c r="E20" s="43" t="s">
        <v>557</v>
      </c>
      <c r="F20" s="32">
        <v>41</v>
      </c>
      <c r="G20" s="32">
        <v>61</v>
      </c>
      <c r="H20" s="32" t="s">
        <v>74</v>
      </c>
      <c r="I20" s="33" t="s">
        <v>8</v>
      </c>
      <c r="J20" s="52">
        <f>K20*$K$6</f>
        <v>7842.5736903942161</v>
      </c>
      <c r="K20" s="57">
        <v>248.396691321731</v>
      </c>
      <c r="M20" s="138"/>
      <c r="N20" s="138"/>
      <c r="P20" s="132"/>
      <c r="R20" s="132"/>
      <c r="S20" s="138"/>
      <c r="U20" s="133"/>
      <c r="V20" s="138"/>
      <c r="X20" s="132"/>
      <c r="Y20" s="138"/>
      <c r="AA20" s="132"/>
      <c r="AB20" s="132">
        <f>K20</f>
        <v>248.396691321731</v>
      </c>
      <c r="AC20" s="136">
        <v>63</v>
      </c>
      <c r="AD20" s="129">
        <f t="shared" si="9"/>
        <v>6.3</v>
      </c>
      <c r="AE20" s="134">
        <f>AC20+AD20</f>
        <v>69.3</v>
      </c>
      <c r="AF20" s="136">
        <v>74.150999999999996</v>
      </c>
      <c r="AG20" s="136">
        <v>69.3</v>
      </c>
      <c r="AH20" s="129">
        <f t="shared" si="11"/>
        <v>4.851</v>
      </c>
      <c r="AI20" s="132">
        <f t="shared" si="12"/>
        <v>74.150999999999996</v>
      </c>
      <c r="AK20" s="132">
        <f t="shared" si="13"/>
        <v>11.12265</v>
      </c>
      <c r="AL20" s="134">
        <f t="shared" si="14"/>
        <v>85.273650000000004</v>
      </c>
      <c r="AM20" s="129">
        <f t="shared" si="15"/>
        <v>19.871735305738479</v>
      </c>
      <c r="AN20" s="134">
        <f t="shared" si="16"/>
        <v>268.26842662746947</v>
      </c>
      <c r="AS20" s="136">
        <v>106.42320000000001</v>
      </c>
      <c r="AT20" s="136">
        <v>98.54</v>
      </c>
      <c r="AU20" s="129">
        <f t="shared" si="17"/>
        <v>7.8832000000000004</v>
      </c>
      <c r="AV20" s="134">
        <f t="shared" si="18"/>
        <v>106.42320000000001</v>
      </c>
      <c r="AW20" s="135">
        <f t="shared" si="19"/>
        <v>8.5138560000000005</v>
      </c>
      <c r="AX20" s="135">
        <f t="shared" si="20"/>
        <v>114.93705600000001</v>
      </c>
      <c r="AY20" s="136">
        <v>114.93705600000001</v>
      </c>
      <c r="AZ20" s="135">
        <f t="shared" si="21"/>
        <v>10.344335040000001</v>
      </c>
      <c r="BA20" s="135">
        <f>AY20+AZ20</f>
        <v>125.28139104000002</v>
      </c>
      <c r="BB20" s="136">
        <v>125.28139104</v>
      </c>
      <c r="BC20" s="135">
        <f t="shared" si="23"/>
        <v>11.275325193600001</v>
      </c>
      <c r="BD20" s="135">
        <f t="shared" si="24"/>
        <v>136.55671623360001</v>
      </c>
      <c r="BE20" s="136">
        <v>136.55671623360001</v>
      </c>
      <c r="BF20" s="135">
        <f t="shared" si="25"/>
        <v>12.290104461024001</v>
      </c>
      <c r="BG20" s="135">
        <f t="shared" si="26"/>
        <v>148.846820694624</v>
      </c>
      <c r="BH20" s="136">
        <v>166.70843917797887</v>
      </c>
      <c r="BI20" s="136">
        <v>148.846820694624</v>
      </c>
      <c r="BJ20" s="135">
        <f t="shared" si="27"/>
        <v>17.861618483354881</v>
      </c>
      <c r="BK20" s="135">
        <f t="shared" si="28"/>
        <v>166.70843917797887</v>
      </c>
      <c r="BL20" s="135">
        <f t="shared" si="29"/>
        <v>6.6683375671191554</v>
      </c>
      <c r="BM20" s="135">
        <f t="shared" si="30"/>
        <v>173.37677674509803</v>
      </c>
      <c r="BN20" s="136">
        <v>182.04561558235292</v>
      </c>
      <c r="BO20" s="136">
        <v>173.37677674509803</v>
      </c>
      <c r="BP20" s="135">
        <f t="shared" si="31"/>
        <v>8.6688388372549028</v>
      </c>
      <c r="BQ20" s="135">
        <f t="shared" si="32"/>
        <v>182.04561558235292</v>
      </c>
      <c r="BR20" s="135">
        <f t="shared" si="33"/>
        <v>23.66593002570588</v>
      </c>
      <c r="BS20" s="135">
        <f t="shared" si="34"/>
        <v>205.7115456080588</v>
      </c>
      <c r="BT20" s="136">
        <v>215.99712288846175</v>
      </c>
      <c r="BU20" s="129">
        <f t="shared" si="35"/>
        <v>32.399568433269266</v>
      </c>
      <c r="BV20" s="136">
        <v>205.7115456080588</v>
      </c>
      <c r="BW20" s="135">
        <f t="shared" si="36"/>
        <v>10.28557728040294</v>
      </c>
      <c r="BX20" s="135">
        <f t="shared" si="37"/>
        <v>215.99712288846175</v>
      </c>
      <c r="BY20" s="132">
        <f t="shared" si="38"/>
        <v>248.396691321731</v>
      </c>
    </row>
    <row r="21" spans="1:77" ht="15.9" customHeight="1" x14ac:dyDescent="0.3">
      <c r="A21" s="5"/>
      <c r="B21" s="28" t="s">
        <v>556</v>
      </c>
      <c r="C21" s="24"/>
      <c r="D21" s="37" t="s">
        <v>32</v>
      </c>
      <c r="E21" s="35" t="s">
        <v>558</v>
      </c>
      <c r="F21" s="25">
        <v>41</v>
      </c>
      <c r="G21" s="25">
        <v>61</v>
      </c>
      <c r="H21" s="25" t="s">
        <v>74</v>
      </c>
      <c r="I21" s="26" t="s">
        <v>9</v>
      </c>
      <c r="J21" s="53">
        <f>K21*$K$6</f>
        <v>7842.5736903942161</v>
      </c>
      <c r="K21" s="57">
        <v>248.396691321731</v>
      </c>
      <c r="M21" s="138"/>
      <c r="N21" s="138"/>
      <c r="P21" s="132"/>
      <c r="R21" s="132"/>
      <c r="S21" s="138"/>
      <c r="U21" s="133"/>
      <c r="V21" s="138"/>
      <c r="X21" s="132"/>
      <c r="Y21" s="138"/>
      <c r="AA21" s="132"/>
      <c r="AB21" s="132">
        <f>K21</f>
        <v>248.396691321731</v>
      </c>
      <c r="AC21" s="136">
        <v>63</v>
      </c>
      <c r="AD21" s="129">
        <f t="shared" si="9"/>
        <v>6.3</v>
      </c>
      <c r="AE21" s="134">
        <f>AC21+AD21</f>
        <v>69.3</v>
      </c>
      <c r="AF21" s="136">
        <v>74.150999999999996</v>
      </c>
      <c r="AG21" s="136">
        <v>69.3</v>
      </c>
      <c r="AH21" s="129">
        <f t="shared" si="11"/>
        <v>4.851</v>
      </c>
      <c r="AI21" s="132">
        <f t="shared" si="12"/>
        <v>74.150999999999996</v>
      </c>
      <c r="AK21" s="132">
        <f t="shared" si="13"/>
        <v>11.12265</v>
      </c>
      <c r="AL21" s="134">
        <f t="shared" si="14"/>
        <v>85.273650000000004</v>
      </c>
      <c r="AM21" s="129">
        <f t="shared" si="15"/>
        <v>19.871735305738479</v>
      </c>
      <c r="AN21" s="134">
        <f t="shared" si="16"/>
        <v>268.26842662746947</v>
      </c>
      <c r="AS21" s="136">
        <v>106.42320000000001</v>
      </c>
      <c r="AT21" s="136">
        <v>98.54</v>
      </c>
      <c r="AU21" s="129">
        <f t="shared" si="17"/>
        <v>7.8832000000000004</v>
      </c>
      <c r="AV21" s="134">
        <f t="shared" si="18"/>
        <v>106.42320000000001</v>
      </c>
      <c r="AW21" s="135">
        <f t="shared" si="19"/>
        <v>8.5138560000000005</v>
      </c>
      <c r="AX21" s="135">
        <f t="shared" si="20"/>
        <v>114.93705600000001</v>
      </c>
      <c r="AY21" s="136">
        <v>114.93705600000001</v>
      </c>
      <c r="AZ21" s="135">
        <f t="shared" si="21"/>
        <v>10.344335040000001</v>
      </c>
      <c r="BA21" s="135">
        <f>AY21+AZ21</f>
        <v>125.28139104000002</v>
      </c>
      <c r="BB21" s="136">
        <v>125.28139104000002</v>
      </c>
      <c r="BC21" s="135">
        <f t="shared" si="23"/>
        <v>11.275325193600002</v>
      </c>
      <c r="BD21" s="135">
        <f t="shared" si="24"/>
        <v>136.55671623360001</v>
      </c>
      <c r="BE21" s="136">
        <v>136.55671623360001</v>
      </c>
      <c r="BF21" s="135">
        <f t="shared" si="25"/>
        <v>12.290104461024001</v>
      </c>
      <c r="BG21" s="135">
        <f t="shared" si="26"/>
        <v>148.846820694624</v>
      </c>
      <c r="BH21" s="136">
        <v>166.70843917797887</v>
      </c>
      <c r="BI21" s="136">
        <v>148.846820694624</v>
      </c>
      <c r="BJ21" s="135">
        <f t="shared" si="27"/>
        <v>17.861618483354881</v>
      </c>
      <c r="BK21" s="135">
        <f t="shared" si="28"/>
        <v>166.70843917797887</v>
      </c>
      <c r="BL21" s="135">
        <f t="shared" si="29"/>
        <v>6.6683375671191554</v>
      </c>
      <c r="BM21" s="135">
        <f t="shared" si="30"/>
        <v>173.37677674509803</v>
      </c>
      <c r="BN21" s="137">
        <v>182.04561558235292</v>
      </c>
      <c r="BO21" s="137">
        <v>173.37677674509803</v>
      </c>
      <c r="BP21" s="135">
        <f t="shared" si="31"/>
        <v>8.6688388372549028</v>
      </c>
      <c r="BQ21" s="135">
        <f t="shared" si="32"/>
        <v>182.04561558235292</v>
      </c>
      <c r="BR21" s="135">
        <f t="shared" si="33"/>
        <v>23.66593002570588</v>
      </c>
      <c r="BS21" s="135">
        <f t="shared" si="34"/>
        <v>205.7115456080588</v>
      </c>
      <c r="BT21" s="137">
        <v>215.99712288846175</v>
      </c>
      <c r="BU21" s="129">
        <f t="shared" si="35"/>
        <v>32.399568433269266</v>
      </c>
      <c r="BV21" s="137">
        <v>205.7115456080588</v>
      </c>
      <c r="BW21" s="135">
        <f t="shared" si="36"/>
        <v>10.28557728040294</v>
      </c>
      <c r="BX21" s="135">
        <f t="shared" si="37"/>
        <v>215.99712288846175</v>
      </c>
      <c r="BY21" s="132">
        <f t="shared" si="38"/>
        <v>248.396691321731</v>
      </c>
    </row>
    <row r="22" spans="1:77" ht="15.9" customHeight="1" thickBot="1" x14ac:dyDescent="0.35">
      <c r="A22" s="5"/>
      <c r="B22" s="81" t="s">
        <v>666</v>
      </c>
      <c r="C22" s="83"/>
      <c r="D22" s="252" t="s">
        <v>19</v>
      </c>
      <c r="E22" s="292" t="s">
        <v>759</v>
      </c>
      <c r="F22" s="84">
        <v>30</v>
      </c>
      <c r="G22" s="84">
        <v>50</v>
      </c>
      <c r="H22" s="84">
        <v>7</v>
      </c>
      <c r="I22" s="85" t="s">
        <v>8</v>
      </c>
      <c r="J22" s="82">
        <f>J203</f>
        <v>6725.0017992000003</v>
      </c>
      <c r="K22" s="57"/>
      <c r="M22" s="138"/>
      <c r="N22" s="138"/>
      <c r="P22" s="132"/>
      <c r="R22" s="132"/>
      <c r="S22" s="138"/>
      <c r="U22" s="133"/>
      <c r="V22" s="138"/>
      <c r="X22" s="132"/>
      <c r="Y22" s="138"/>
      <c r="AA22" s="132"/>
      <c r="AB22" s="132"/>
      <c r="AC22" s="138"/>
      <c r="AE22" s="134"/>
      <c r="AF22" s="138"/>
      <c r="AG22" s="138"/>
      <c r="AI22" s="132"/>
      <c r="AK22" s="132"/>
      <c r="AL22" s="134"/>
      <c r="AN22" s="134"/>
      <c r="AS22" s="138"/>
      <c r="AT22" s="138"/>
      <c r="AV22" s="134"/>
      <c r="AW22" s="135"/>
      <c r="AX22" s="135"/>
      <c r="AY22" s="138"/>
      <c r="AZ22" s="135"/>
      <c r="BA22" s="135"/>
      <c r="BB22" s="138"/>
      <c r="BC22" s="135"/>
      <c r="BD22" s="135"/>
      <c r="BE22" s="138"/>
      <c r="BF22" s="135"/>
      <c r="BG22" s="135"/>
      <c r="BH22" s="138"/>
      <c r="BI22" s="138"/>
      <c r="BJ22" s="135"/>
      <c r="BK22" s="135"/>
      <c r="BL22" s="135"/>
      <c r="BM22" s="135"/>
      <c r="BP22" s="135">
        <f t="shared" si="31"/>
        <v>0</v>
      </c>
      <c r="BQ22" s="135">
        <f t="shared" si="32"/>
        <v>0</v>
      </c>
      <c r="BR22" s="135">
        <f t="shared" si="33"/>
        <v>0</v>
      </c>
      <c r="BS22" s="135">
        <f t="shared" si="34"/>
        <v>0</v>
      </c>
      <c r="BU22" s="129">
        <f t="shared" si="35"/>
        <v>0</v>
      </c>
      <c r="BW22" s="135">
        <f t="shared" si="36"/>
        <v>0</v>
      </c>
      <c r="BX22" s="135">
        <f t="shared" si="37"/>
        <v>0</v>
      </c>
      <c r="BY22" s="132">
        <f t="shared" si="38"/>
        <v>0</v>
      </c>
    </row>
    <row r="23" spans="1:77" ht="15.9" customHeight="1" thickBot="1" x14ac:dyDescent="0.35">
      <c r="A23" s="5"/>
      <c r="B23" s="510" t="s">
        <v>496</v>
      </c>
      <c r="C23" s="511"/>
      <c r="D23" s="511"/>
      <c r="E23" s="511"/>
      <c r="F23" s="511"/>
      <c r="G23" s="511"/>
      <c r="H23" s="511"/>
      <c r="I23" s="511"/>
      <c r="J23" s="512"/>
      <c r="O23" s="129">
        <f>N23/100*6</f>
        <v>0</v>
      </c>
      <c r="P23" s="132">
        <f t="shared" si="0"/>
        <v>0</v>
      </c>
      <c r="Q23" s="129">
        <f t="shared" si="1"/>
        <v>0</v>
      </c>
      <c r="R23" s="132">
        <f t="shared" si="2"/>
        <v>0</v>
      </c>
      <c r="U23" s="133"/>
      <c r="W23" s="129">
        <f t="shared" si="5"/>
        <v>0</v>
      </c>
      <c r="X23" s="132">
        <f t="shared" si="6"/>
        <v>0</v>
      </c>
      <c r="Z23" s="129">
        <f t="shared" si="7"/>
        <v>0</v>
      </c>
      <c r="AA23" s="132">
        <f t="shared" si="8"/>
        <v>0</v>
      </c>
      <c r="AB23" s="132">
        <f t="shared" si="39"/>
        <v>0</v>
      </c>
      <c r="AD23" s="129">
        <f t="shared" si="9"/>
        <v>0</v>
      </c>
      <c r="AE23" s="134">
        <f t="shared" si="10"/>
        <v>0</v>
      </c>
      <c r="AH23" s="129">
        <f t="shared" si="11"/>
        <v>0</v>
      </c>
      <c r="AI23" s="132">
        <f t="shared" si="12"/>
        <v>0</v>
      </c>
      <c r="AK23" s="132"/>
      <c r="AL23" s="134">
        <f t="shared" si="14"/>
        <v>0</v>
      </c>
      <c r="AM23" s="129">
        <f t="shared" si="15"/>
        <v>0</v>
      </c>
      <c r="AN23" s="134">
        <f t="shared" si="16"/>
        <v>0</v>
      </c>
      <c r="AU23" s="129">
        <f t="shared" si="17"/>
        <v>0</v>
      </c>
      <c r="AV23" s="134">
        <f t="shared" si="18"/>
        <v>0</v>
      </c>
      <c r="AW23" s="135"/>
      <c r="AX23" s="135"/>
      <c r="AZ23" s="135"/>
      <c r="BA23" s="135"/>
      <c r="BC23" s="135">
        <f t="shared" si="23"/>
        <v>0</v>
      </c>
      <c r="BD23" s="135">
        <f t="shared" si="24"/>
        <v>0</v>
      </c>
      <c r="BF23" s="135">
        <f t="shared" si="25"/>
        <v>0</v>
      </c>
      <c r="BG23" s="135">
        <f t="shared" si="26"/>
        <v>0</v>
      </c>
      <c r="BJ23" s="135">
        <f t="shared" si="27"/>
        <v>0</v>
      </c>
      <c r="BK23" s="135">
        <f t="shared" si="28"/>
        <v>0</v>
      </c>
      <c r="BL23" s="135">
        <f t="shared" si="29"/>
        <v>0</v>
      </c>
      <c r="BM23" s="135">
        <f t="shared" si="30"/>
        <v>0</v>
      </c>
      <c r="BP23" s="135">
        <f t="shared" si="31"/>
        <v>0</v>
      </c>
      <c r="BQ23" s="135">
        <f t="shared" si="32"/>
        <v>0</v>
      </c>
      <c r="BR23" s="135">
        <f t="shared" si="33"/>
        <v>0</v>
      </c>
      <c r="BS23" s="135">
        <f t="shared" si="34"/>
        <v>0</v>
      </c>
      <c r="BU23" s="129">
        <f t="shared" si="35"/>
        <v>0</v>
      </c>
      <c r="BW23" s="135">
        <f t="shared" si="36"/>
        <v>0</v>
      </c>
      <c r="BX23" s="135">
        <f t="shared" si="37"/>
        <v>0</v>
      </c>
      <c r="BY23" s="132">
        <f t="shared" si="38"/>
        <v>0</v>
      </c>
    </row>
    <row r="24" spans="1:77" ht="15.9" customHeight="1" x14ac:dyDescent="0.3">
      <c r="A24" s="5"/>
      <c r="B24" s="89" t="s">
        <v>17</v>
      </c>
      <c r="C24" s="103">
        <v>8032</v>
      </c>
      <c r="D24" s="334" t="s">
        <v>19</v>
      </c>
      <c r="E24" s="90" t="s">
        <v>81</v>
      </c>
      <c r="F24" s="105">
        <v>45</v>
      </c>
      <c r="G24" s="105">
        <v>60</v>
      </c>
      <c r="H24" s="105">
        <v>8</v>
      </c>
      <c r="I24" s="106" t="s">
        <v>8</v>
      </c>
      <c r="J24" s="91">
        <f>K24*$K$6</f>
        <v>4229.6398415945014</v>
      </c>
      <c r="K24" s="57">
        <v>133.96476508999604</v>
      </c>
      <c r="M24" s="136">
        <v>23.876724719999999</v>
      </c>
      <c r="N24" s="136">
        <v>22.525212</v>
      </c>
      <c r="O24" s="129">
        <f t="shared" ref="O24:O70" si="40">N24/100*6</f>
        <v>1.3515127200000001</v>
      </c>
      <c r="P24" s="132">
        <f t="shared" si="0"/>
        <v>23.876724719999999</v>
      </c>
      <c r="Q24" s="129">
        <f t="shared" si="1"/>
        <v>3.1039742135999999</v>
      </c>
      <c r="R24" s="132">
        <f t="shared" si="2"/>
        <v>26.980698933599999</v>
      </c>
      <c r="S24" s="136">
        <v>26.980698933599999</v>
      </c>
      <c r="T24" s="129">
        <f t="shared" si="3"/>
        <v>2.69806989336</v>
      </c>
      <c r="U24" s="133">
        <f t="shared" si="4"/>
        <v>29.678768826959999</v>
      </c>
      <c r="V24" s="136">
        <v>29.678768826959999</v>
      </c>
      <c r="W24" s="129">
        <f t="shared" si="5"/>
        <v>1.7807261296176</v>
      </c>
      <c r="X24" s="132">
        <f t="shared" si="6"/>
        <v>31.459494956577601</v>
      </c>
      <c r="Y24" s="136">
        <v>31.459494956577601</v>
      </c>
      <c r="Z24" s="129">
        <f t="shared" si="7"/>
        <v>2.516759596526208</v>
      </c>
      <c r="AA24" s="132">
        <f t="shared" si="8"/>
        <v>33.976254553103807</v>
      </c>
      <c r="AB24" s="132">
        <f>K24</f>
        <v>133.96476508999604</v>
      </c>
      <c r="AC24" s="136">
        <v>33.976254553103807</v>
      </c>
      <c r="AD24" s="129">
        <f t="shared" si="9"/>
        <v>3.3976254553103806</v>
      </c>
      <c r="AE24" s="134">
        <f t="shared" si="10"/>
        <v>37.37388000841419</v>
      </c>
      <c r="AF24" s="136">
        <v>39.990051609003181</v>
      </c>
      <c r="AG24" s="136">
        <v>37.37388000841419</v>
      </c>
      <c r="AH24" s="129">
        <f t="shared" si="11"/>
        <v>2.6161716005889932</v>
      </c>
      <c r="AI24" s="132">
        <f t="shared" si="12"/>
        <v>39.990051609003181</v>
      </c>
      <c r="AK24" s="132">
        <f t="shared" si="13"/>
        <v>5.998507741350477</v>
      </c>
      <c r="AL24" s="134">
        <f t="shared" si="14"/>
        <v>45.988559350353661</v>
      </c>
      <c r="AM24" s="129">
        <f t="shared" si="15"/>
        <v>10.717181207199683</v>
      </c>
      <c r="AN24" s="134">
        <f t="shared" si="16"/>
        <v>144.68194629719571</v>
      </c>
      <c r="AP24" s="136">
        <v>49.667644098381956</v>
      </c>
      <c r="AQ24" s="129">
        <f>AP24/100*7</f>
        <v>3.476735086886737</v>
      </c>
      <c r="AR24" s="134">
        <f>AP24+AQ24</f>
        <v>53.14437918526869</v>
      </c>
      <c r="AS24" s="136">
        <v>57.395929520090185</v>
      </c>
      <c r="AT24" s="136">
        <v>53.14437918526869</v>
      </c>
      <c r="AU24" s="129">
        <f t="shared" si="17"/>
        <v>4.2515503348214949</v>
      </c>
      <c r="AV24" s="134">
        <f t="shared" si="18"/>
        <v>57.395929520090185</v>
      </c>
      <c r="AW24" s="135">
        <f t="shared" si="19"/>
        <v>4.5916743616072146</v>
      </c>
      <c r="AX24" s="135">
        <f t="shared" si="20"/>
        <v>61.987603881697396</v>
      </c>
      <c r="AY24" s="136">
        <v>61.987603881697396</v>
      </c>
      <c r="AZ24" s="135">
        <f t="shared" si="21"/>
        <v>5.5788843493527658</v>
      </c>
      <c r="BA24" s="135">
        <f t="shared" si="22"/>
        <v>67.566488231050158</v>
      </c>
      <c r="BB24" s="136">
        <v>67.566488231050158</v>
      </c>
      <c r="BC24" s="135">
        <f t="shared" si="23"/>
        <v>6.0809839407945141</v>
      </c>
      <c r="BD24" s="135">
        <f t="shared" si="24"/>
        <v>73.647472171844669</v>
      </c>
      <c r="BE24" s="136">
        <v>73.647472171844669</v>
      </c>
      <c r="BF24" s="135">
        <f t="shared" si="25"/>
        <v>6.6282724954660193</v>
      </c>
      <c r="BG24" s="135">
        <f t="shared" si="26"/>
        <v>80.27574466731069</v>
      </c>
      <c r="BH24" s="136">
        <v>89.908834027387968</v>
      </c>
      <c r="BI24" s="136">
        <v>80.27574466731069</v>
      </c>
      <c r="BJ24" s="135">
        <f t="shared" si="27"/>
        <v>9.6330893600772818</v>
      </c>
      <c r="BK24" s="135">
        <f t="shared" si="28"/>
        <v>89.908834027387968</v>
      </c>
      <c r="BL24" s="135">
        <f t="shared" si="29"/>
        <v>3.5963533610955185</v>
      </c>
      <c r="BM24" s="135">
        <f t="shared" si="30"/>
        <v>93.505187388483492</v>
      </c>
      <c r="BN24" s="136">
        <v>98.18044675790766</v>
      </c>
      <c r="BO24" s="136">
        <v>93.505187388483492</v>
      </c>
      <c r="BP24" s="135">
        <f t="shared" si="31"/>
        <v>4.6752593694241744</v>
      </c>
      <c r="BQ24" s="135">
        <f t="shared" si="32"/>
        <v>98.18044675790766</v>
      </c>
      <c r="BR24" s="135">
        <f t="shared" si="33"/>
        <v>12.763458078527995</v>
      </c>
      <c r="BS24" s="135">
        <f t="shared" si="34"/>
        <v>110.94390483643565</v>
      </c>
      <c r="BT24" s="136">
        <v>116.49110007825743</v>
      </c>
      <c r="BU24" s="129">
        <f t="shared" si="35"/>
        <v>17.473665011738614</v>
      </c>
      <c r="BV24" s="136">
        <v>110.94390483643565</v>
      </c>
      <c r="BW24" s="135">
        <f t="shared" si="36"/>
        <v>5.5471952418217825</v>
      </c>
      <c r="BX24" s="135">
        <f t="shared" si="37"/>
        <v>116.49110007825743</v>
      </c>
      <c r="BY24" s="132">
        <f t="shared" si="38"/>
        <v>133.96476508999604</v>
      </c>
    </row>
    <row r="25" spans="1:77" ht="15.9" customHeight="1" x14ac:dyDescent="0.3">
      <c r="A25" s="5"/>
      <c r="B25" s="92" t="s">
        <v>307</v>
      </c>
      <c r="C25" s="95">
        <v>8606</v>
      </c>
      <c r="D25" s="279" t="s">
        <v>19</v>
      </c>
      <c r="E25" s="88" t="s">
        <v>115</v>
      </c>
      <c r="F25" s="96">
        <v>40</v>
      </c>
      <c r="G25" s="96">
        <v>52</v>
      </c>
      <c r="H25" s="96">
        <v>6</v>
      </c>
      <c r="I25" s="97" t="s">
        <v>8</v>
      </c>
      <c r="J25" s="93">
        <f t="shared" ref="J25:J41" si="41">K25*$K$6</f>
        <v>6172.8886233192006</v>
      </c>
      <c r="K25" s="57">
        <v>195.51300000000001</v>
      </c>
      <c r="M25" s="136">
        <v>29.070453359999998</v>
      </c>
      <c r="N25" s="136">
        <v>27.424955999999998</v>
      </c>
      <c r="O25" s="129">
        <f t="shared" si="40"/>
        <v>1.64549736</v>
      </c>
      <c r="P25" s="132">
        <f t="shared" si="0"/>
        <v>29.070453359999998</v>
      </c>
      <c r="Q25" s="129">
        <f t="shared" si="1"/>
        <v>3.7791589367999996</v>
      </c>
      <c r="R25" s="132">
        <f t="shared" si="2"/>
        <v>32.849612296799997</v>
      </c>
      <c r="S25" s="136">
        <v>32.849612296799997</v>
      </c>
      <c r="T25" s="129">
        <f t="shared" si="3"/>
        <v>3.2849612296799995</v>
      </c>
      <c r="U25" s="133">
        <f t="shared" si="4"/>
        <v>36.134573526479997</v>
      </c>
      <c r="V25" s="136">
        <v>36.134573526479997</v>
      </c>
      <c r="W25" s="129">
        <f t="shared" si="5"/>
        <v>2.1680744115887998</v>
      </c>
      <c r="X25" s="132">
        <f t="shared" si="6"/>
        <v>38.302647938068795</v>
      </c>
      <c r="Y25" s="136">
        <v>38.302647938068795</v>
      </c>
      <c r="Z25" s="129">
        <f t="shared" si="7"/>
        <v>3.0642118350455037</v>
      </c>
      <c r="AA25" s="132">
        <f t="shared" si="8"/>
        <v>41.3668597731143</v>
      </c>
      <c r="AB25" s="132">
        <f>K25</f>
        <v>195.51300000000001</v>
      </c>
      <c r="AC25" s="136">
        <v>41.3668597731143</v>
      </c>
      <c r="AD25" s="129">
        <f t="shared" si="9"/>
        <v>4.13668597731143</v>
      </c>
      <c r="AE25" s="134">
        <f t="shared" si="10"/>
        <v>45.503545750425729</v>
      </c>
      <c r="AF25" s="136">
        <v>48.688793952955528</v>
      </c>
      <c r="AG25" s="136">
        <v>45.503545750425729</v>
      </c>
      <c r="AH25" s="129">
        <f t="shared" si="11"/>
        <v>3.185248202529801</v>
      </c>
      <c r="AI25" s="132">
        <f t="shared" si="12"/>
        <v>48.688793952955528</v>
      </c>
      <c r="AK25" s="132">
        <f t="shared" si="13"/>
        <v>7.3033190929433296</v>
      </c>
      <c r="AL25" s="134">
        <f t="shared" si="14"/>
        <v>55.992113045898861</v>
      </c>
      <c r="AM25" s="129">
        <f t="shared" si="15"/>
        <v>15.64104</v>
      </c>
      <c r="AN25" s="134">
        <f t="shared" si="16"/>
        <v>211.15404000000001</v>
      </c>
      <c r="AP25" s="136">
        <v>60.47148208957077</v>
      </c>
      <c r="AQ25" s="129">
        <f t="shared" ref="AQ25:AQ102" si="42">AP25/100*7</f>
        <v>4.2330037462699543</v>
      </c>
      <c r="AR25" s="134">
        <f t="shared" ref="AR25:AR102" si="43">AP25+AQ25</f>
        <v>64.704485835840728</v>
      </c>
      <c r="AS25" s="136">
        <v>69.880844702707989</v>
      </c>
      <c r="AT25" s="136">
        <v>64.704485835840728</v>
      </c>
      <c r="AU25" s="129">
        <f t="shared" si="17"/>
        <v>5.1763588668672584</v>
      </c>
      <c r="AV25" s="134">
        <f t="shared" si="18"/>
        <v>69.880844702707989</v>
      </c>
      <c r="AW25" s="135">
        <f t="shared" si="19"/>
        <v>5.5904675762166391</v>
      </c>
      <c r="AX25" s="135">
        <f t="shared" si="20"/>
        <v>75.471312278924628</v>
      </c>
      <c r="AY25" s="136">
        <v>75.471312278924628</v>
      </c>
      <c r="AZ25" s="135">
        <f t="shared" si="21"/>
        <v>6.7924181051032164</v>
      </c>
      <c r="BA25" s="135">
        <f t="shared" si="22"/>
        <v>82.263730384027838</v>
      </c>
      <c r="BB25" s="136">
        <v>82.263730384027838</v>
      </c>
      <c r="BC25" s="135">
        <f t="shared" si="23"/>
        <v>7.4037357345625052</v>
      </c>
      <c r="BD25" s="135">
        <f t="shared" si="24"/>
        <v>89.66746611859034</v>
      </c>
      <c r="BE25" s="136">
        <v>89.66746611859034</v>
      </c>
      <c r="BF25" s="135">
        <f t="shared" si="25"/>
        <v>8.0700719506731318</v>
      </c>
      <c r="BG25" s="135">
        <f t="shared" si="26"/>
        <v>97.737538069263479</v>
      </c>
      <c r="BH25" s="136">
        <v>109.4660426375751</v>
      </c>
      <c r="BI25" s="136">
        <v>97.737538069263479</v>
      </c>
      <c r="BJ25" s="135">
        <f t="shared" si="27"/>
        <v>11.728504568311617</v>
      </c>
      <c r="BK25" s="135">
        <f t="shared" si="28"/>
        <v>109.4660426375751</v>
      </c>
      <c r="BL25" s="135">
        <f t="shared" si="29"/>
        <v>4.3786417055030036</v>
      </c>
      <c r="BM25" s="135">
        <f t="shared" si="30"/>
        <v>113.8446843430781</v>
      </c>
      <c r="BN25" s="136">
        <v>119.53691856023201</v>
      </c>
      <c r="BO25" s="136">
        <v>113.8446843430781</v>
      </c>
      <c r="BP25" s="135">
        <f t="shared" si="31"/>
        <v>5.6922342171539055</v>
      </c>
      <c r="BQ25" s="135">
        <f t="shared" si="32"/>
        <v>119.53691856023201</v>
      </c>
      <c r="BR25" s="135">
        <f t="shared" si="33"/>
        <v>15.539799412830162</v>
      </c>
      <c r="BS25" s="135">
        <f t="shared" si="34"/>
        <v>135.07671797306216</v>
      </c>
      <c r="BT25" s="136">
        <v>141.83055387171527</v>
      </c>
      <c r="BU25" s="129">
        <f t="shared" si="35"/>
        <v>21.274583080757289</v>
      </c>
      <c r="BV25" s="136">
        <v>135.07671797306216</v>
      </c>
      <c r="BW25" s="135">
        <f t="shared" si="36"/>
        <v>6.753835898653108</v>
      </c>
      <c r="BX25" s="135">
        <f t="shared" si="37"/>
        <v>141.83055387171527</v>
      </c>
      <c r="BY25" s="132">
        <f t="shared" si="38"/>
        <v>163.10513695247255</v>
      </c>
    </row>
    <row r="26" spans="1:77" ht="15.9" customHeight="1" x14ac:dyDescent="0.3">
      <c r="A26" s="5"/>
      <c r="B26" s="92" t="s">
        <v>308</v>
      </c>
      <c r="C26" s="95">
        <v>9205</v>
      </c>
      <c r="D26" s="279" t="s">
        <v>19</v>
      </c>
      <c r="E26" s="88" t="s">
        <v>696</v>
      </c>
      <c r="F26" s="96">
        <v>35</v>
      </c>
      <c r="G26" s="96">
        <v>48</v>
      </c>
      <c r="H26" s="96">
        <v>7</v>
      </c>
      <c r="I26" s="97" t="s">
        <v>8</v>
      </c>
      <c r="J26" s="93">
        <f>J274</f>
        <v>5736.9316991720007</v>
      </c>
      <c r="K26" s="57">
        <v>151.43549729458266</v>
      </c>
      <c r="M26" s="136">
        <v>26.9905574</v>
      </c>
      <c r="N26" s="136">
        <v>25.462790000000002</v>
      </c>
      <c r="O26" s="129">
        <f t="shared" si="40"/>
        <v>1.5277674000000001</v>
      </c>
      <c r="P26" s="132">
        <f t="shared" si="0"/>
        <v>26.9905574</v>
      </c>
      <c r="Q26" s="129">
        <f t="shared" si="1"/>
        <v>3.5087724619999996</v>
      </c>
      <c r="R26" s="132">
        <f t="shared" si="2"/>
        <v>30.499329862</v>
      </c>
      <c r="S26" s="136">
        <v>30.499329862</v>
      </c>
      <c r="T26" s="129">
        <f t="shared" si="3"/>
        <v>3.0499329862</v>
      </c>
      <c r="U26" s="133">
        <f t="shared" si="4"/>
        <v>33.549262848200001</v>
      </c>
      <c r="V26" s="136">
        <v>33.549262848200001</v>
      </c>
      <c r="W26" s="129">
        <f t="shared" si="5"/>
        <v>2.0129557708919998</v>
      </c>
      <c r="X26" s="132">
        <f t="shared" si="6"/>
        <v>35.562218619092</v>
      </c>
      <c r="Y26" s="136">
        <v>35.562218619092</v>
      </c>
      <c r="Z26" s="129">
        <f t="shared" si="7"/>
        <v>2.8449774895273601</v>
      </c>
      <c r="AA26" s="132">
        <f t="shared" si="8"/>
        <v>38.40719610861936</v>
      </c>
      <c r="AB26" s="132">
        <f>K26</f>
        <v>151.43549729458266</v>
      </c>
      <c r="AC26" s="136">
        <v>38.40719610861936</v>
      </c>
      <c r="AD26" s="129">
        <f t="shared" si="9"/>
        <v>3.8407196108619357</v>
      </c>
      <c r="AE26" s="134">
        <f t="shared" si="10"/>
        <v>42.247915719481298</v>
      </c>
      <c r="AF26" s="136">
        <v>45.205269819844986</v>
      </c>
      <c r="AG26" s="136">
        <v>42.247915719481298</v>
      </c>
      <c r="AH26" s="129">
        <f t="shared" si="11"/>
        <v>2.9573541003636912</v>
      </c>
      <c r="AI26" s="132">
        <f t="shared" si="12"/>
        <v>45.205269819844986</v>
      </c>
      <c r="AK26" s="132">
        <f t="shared" si="13"/>
        <v>6.7807904729767472</v>
      </c>
      <c r="AL26" s="134">
        <f t="shared" si="14"/>
        <v>51.986060292821733</v>
      </c>
      <c r="AM26" s="129">
        <f t="shared" si="15"/>
        <v>12.114839783566612</v>
      </c>
      <c r="AN26" s="134">
        <f t="shared" si="16"/>
        <v>163.55033707814928</v>
      </c>
      <c r="AP26" s="136">
        <v>56.14494511624747</v>
      </c>
      <c r="AQ26" s="129">
        <f t="shared" si="42"/>
        <v>3.9301461581373229</v>
      </c>
      <c r="AR26" s="134">
        <f t="shared" si="43"/>
        <v>60.075091274384796</v>
      </c>
      <c r="AS26" s="136">
        <v>64.881098576335575</v>
      </c>
      <c r="AT26" s="136">
        <v>60.075091274384796</v>
      </c>
      <c r="AU26" s="129">
        <f t="shared" si="17"/>
        <v>4.8060073019507836</v>
      </c>
      <c r="AV26" s="134">
        <f t="shared" si="18"/>
        <v>64.881098576335575</v>
      </c>
      <c r="AW26" s="135">
        <f t="shared" si="19"/>
        <v>5.1904878861068457</v>
      </c>
      <c r="AX26" s="135">
        <f t="shared" si="20"/>
        <v>70.071586462442426</v>
      </c>
      <c r="AY26" s="136">
        <v>70.071586462442426</v>
      </c>
      <c r="AZ26" s="135">
        <f t="shared" si="21"/>
        <v>6.3064427816198183</v>
      </c>
      <c r="BA26" s="135">
        <f t="shared" si="22"/>
        <v>76.378029244062247</v>
      </c>
      <c r="BB26" s="136">
        <v>76.378029244062247</v>
      </c>
      <c r="BC26" s="135">
        <f t="shared" si="23"/>
        <v>6.8740226319656026</v>
      </c>
      <c r="BD26" s="135">
        <f t="shared" si="24"/>
        <v>83.252051876027849</v>
      </c>
      <c r="BE26" s="136">
        <v>83.252051876027849</v>
      </c>
      <c r="BF26" s="135">
        <f t="shared" si="25"/>
        <v>7.4926846688425055</v>
      </c>
      <c r="BG26" s="135">
        <f t="shared" si="26"/>
        <v>90.744736544870349</v>
      </c>
      <c r="BH26" s="136">
        <v>101.63410493025479</v>
      </c>
      <c r="BI26" s="136">
        <v>90.744736544870349</v>
      </c>
      <c r="BJ26" s="135">
        <f t="shared" si="27"/>
        <v>10.889368385384442</v>
      </c>
      <c r="BK26" s="135">
        <f t="shared" si="28"/>
        <v>101.63410493025479</v>
      </c>
      <c r="BL26" s="135">
        <f t="shared" si="29"/>
        <v>4.0653641972101919</v>
      </c>
      <c r="BM26" s="135">
        <f t="shared" si="30"/>
        <v>105.69946912746498</v>
      </c>
      <c r="BN26" s="136">
        <v>110.98444258383823</v>
      </c>
      <c r="BO26" s="136">
        <v>105.69946912746498</v>
      </c>
      <c r="BP26" s="135">
        <f t="shared" si="31"/>
        <v>5.2849734563732484</v>
      </c>
      <c r="BQ26" s="135">
        <f t="shared" si="32"/>
        <v>110.98444258383823</v>
      </c>
      <c r="BR26" s="135">
        <f t="shared" si="33"/>
        <v>14.427977535898972</v>
      </c>
      <c r="BS26" s="135">
        <f t="shared" si="34"/>
        <v>125.41242011973721</v>
      </c>
      <c r="BT26" s="136">
        <v>131.68304112572406</v>
      </c>
      <c r="BU26" s="129">
        <f t="shared" si="35"/>
        <v>19.752456168858611</v>
      </c>
      <c r="BV26" s="136">
        <v>125.41242011973721</v>
      </c>
      <c r="BW26" s="135">
        <f t="shared" si="36"/>
        <v>6.270621005986861</v>
      </c>
      <c r="BX26" s="135">
        <f t="shared" si="37"/>
        <v>131.68304112572406</v>
      </c>
      <c r="BY26" s="132">
        <f t="shared" si="38"/>
        <v>151.43549729458266</v>
      </c>
    </row>
    <row r="27" spans="1:77" ht="15.9" customHeight="1" x14ac:dyDescent="0.3">
      <c r="A27" s="5"/>
      <c r="B27" s="92" t="s">
        <v>309</v>
      </c>
      <c r="C27" s="95">
        <v>9852</v>
      </c>
      <c r="D27" s="279" t="s">
        <v>722</v>
      </c>
      <c r="E27" s="88" t="s">
        <v>723</v>
      </c>
      <c r="F27" s="96">
        <v>18</v>
      </c>
      <c r="G27" s="96">
        <v>32</v>
      </c>
      <c r="H27" s="96">
        <v>6</v>
      </c>
      <c r="I27" s="97" t="s">
        <v>8</v>
      </c>
      <c r="J27" s="93">
        <f t="shared" si="41"/>
        <v>4546.9693161149362</v>
      </c>
      <c r="K27" s="57">
        <v>144.01549519997062</v>
      </c>
      <c r="M27" s="137">
        <v>25.668080200000002</v>
      </c>
      <c r="N27" s="137">
        <v>24.215170000000001</v>
      </c>
      <c r="O27" s="129">
        <f t="shared" si="40"/>
        <v>1.4529102</v>
      </c>
      <c r="P27" s="132">
        <f t="shared" si="0"/>
        <v>25.668080200000002</v>
      </c>
      <c r="Q27" s="129">
        <f t="shared" si="1"/>
        <v>3.3368504260000007</v>
      </c>
      <c r="R27" s="132">
        <f t="shared" si="2"/>
        <v>29.004930626000004</v>
      </c>
      <c r="S27" s="137">
        <v>29.004930626000004</v>
      </c>
      <c r="T27" s="129">
        <f t="shared" si="3"/>
        <v>2.9004930626000003</v>
      </c>
      <c r="U27" s="133">
        <f t="shared" si="4"/>
        <v>31.905423688600003</v>
      </c>
      <c r="V27" s="137">
        <v>31.905423688600003</v>
      </c>
      <c r="W27" s="129">
        <f t="shared" si="5"/>
        <v>1.9143254213160001</v>
      </c>
      <c r="X27" s="132">
        <f t="shared" si="6"/>
        <v>33.819749109916003</v>
      </c>
      <c r="Y27" s="137">
        <v>33.819749109916003</v>
      </c>
      <c r="Z27" s="129">
        <f t="shared" si="7"/>
        <v>2.7055799287932802</v>
      </c>
      <c r="AA27" s="132">
        <f t="shared" si="8"/>
        <v>36.52532903870928</v>
      </c>
      <c r="AB27" s="132">
        <f>K27</f>
        <v>144.01549519997062</v>
      </c>
      <c r="AC27" s="137">
        <v>36.52532903870928</v>
      </c>
      <c r="AD27" s="129">
        <f t="shared" si="9"/>
        <v>3.6525329038709282</v>
      </c>
      <c r="AE27" s="134">
        <f t="shared" si="10"/>
        <v>40.177861942580208</v>
      </c>
      <c r="AF27" s="137">
        <v>42.990312278560822</v>
      </c>
      <c r="AG27" s="137">
        <v>40.177861942580208</v>
      </c>
      <c r="AH27" s="129">
        <f t="shared" si="11"/>
        <v>2.8124503359806146</v>
      </c>
      <c r="AI27" s="132">
        <f t="shared" si="12"/>
        <v>42.990312278560822</v>
      </c>
      <c r="AK27" s="132">
        <f t="shared" si="13"/>
        <v>6.4485468417841236</v>
      </c>
      <c r="AL27" s="134">
        <f t="shared" si="14"/>
        <v>49.438859120344944</v>
      </c>
      <c r="AM27" s="129">
        <f t="shared" si="15"/>
        <v>11.521239615997649</v>
      </c>
      <c r="AN27" s="134">
        <f t="shared" si="16"/>
        <v>155.53673481596826</v>
      </c>
      <c r="AP27" s="137">
        <v>53.39396784997254</v>
      </c>
      <c r="AQ27" s="129">
        <f t="shared" si="42"/>
        <v>3.7375777494980782</v>
      </c>
      <c r="AR27" s="134">
        <f t="shared" si="43"/>
        <v>57.13154559947062</v>
      </c>
      <c r="AS27" s="137">
        <v>61.70206924742827</v>
      </c>
      <c r="AT27" s="137">
        <v>57.13154559947062</v>
      </c>
      <c r="AU27" s="129">
        <f t="shared" si="17"/>
        <v>4.5705236479576499</v>
      </c>
      <c r="AV27" s="134">
        <f t="shared" si="18"/>
        <v>61.70206924742827</v>
      </c>
      <c r="AW27" s="135">
        <f t="shared" si="19"/>
        <v>4.9361655397942616</v>
      </c>
      <c r="AX27" s="135">
        <f t="shared" si="20"/>
        <v>66.63823478722253</v>
      </c>
      <c r="AY27" s="137">
        <v>66.63823478722253</v>
      </c>
      <c r="AZ27" s="135">
        <f t="shared" si="21"/>
        <v>5.9974411308500279</v>
      </c>
      <c r="BA27" s="135">
        <f t="shared" si="22"/>
        <v>72.635675918072565</v>
      </c>
      <c r="BB27" s="137">
        <v>72.635675918072565</v>
      </c>
      <c r="BC27" s="135">
        <f t="shared" si="23"/>
        <v>6.5372108326265304</v>
      </c>
      <c r="BD27" s="135">
        <f t="shared" si="24"/>
        <v>79.172886750699092</v>
      </c>
      <c r="BE27" s="137">
        <v>79.172886750699092</v>
      </c>
      <c r="BF27" s="135">
        <f t="shared" si="25"/>
        <v>7.1255598075629178</v>
      </c>
      <c r="BG27" s="135">
        <f t="shared" si="26"/>
        <v>86.298446558262015</v>
      </c>
      <c r="BH27" s="137">
        <v>96.65426014525346</v>
      </c>
      <c r="BI27" s="137">
        <v>86.298446558262015</v>
      </c>
      <c r="BJ27" s="135">
        <f t="shared" si="27"/>
        <v>10.355813586991442</v>
      </c>
      <c r="BK27" s="135">
        <f t="shared" si="28"/>
        <v>96.65426014525346</v>
      </c>
      <c r="BL27" s="135">
        <f t="shared" si="29"/>
        <v>3.8661704058101383</v>
      </c>
      <c r="BM27" s="135">
        <f t="shared" si="30"/>
        <v>100.5204305510636</v>
      </c>
      <c r="BN27" s="137">
        <v>105.54645207861678</v>
      </c>
      <c r="BO27" s="137">
        <v>100.5204305510636</v>
      </c>
      <c r="BP27" s="135">
        <f t="shared" si="31"/>
        <v>5.0260215275531799</v>
      </c>
      <c r="BQ27" s="135">
        <f t="shared" si="32"/>
        <v>105.54645207861678</v>
      </c>
      <c r="BR27" s="135">
        <f t="shared" si="33"/>
        <v>13.721038770220179</v>
      </c>
      <c r="BS27" s="135">
        <f t="shared" si="34"/>
        <v>119.26749084883696</v>
      </c>
      <c r="BT27" s="137">
        <v>125.2308653912788</v>
      </c>
      <c r="BU27" s="129">
        <f t="shared" si="35"/>
        <v>18.784629808691818</v>
      </c>
      <c r="BV27" s="137">
        <v>119.26749084883696</v>
      </c>
      <c r="BW27" s="135">
        <f t="shared" si="36"/>
        <v>5.9633745424418478</v>
      </c>
      <c r="BX27" s="135">
        <f t="shared" si="37"/>
        <v>125.2308653912788</v>
      </c>
      <c r="BY27" s="132">
        <f t="shared" si="38"/>
        <v>144.01549519997062</v>
      </c>
    </row>
    <row r="28" spans="1:77" ht="15.9" customHeight="1" x14ac:dyDescent="0.3">
      <c r="A28" s="5"/>
      <c r="B28" s="92" t="s">
        <v>619</v>
      </c>
      <c r="C28" s="95" t="s">
        <v>620</v>
      </c>
      <c r="D28" s="279" t="s">
        <v>19</v>
      </c>
      <c r="E28" s="88" t="s">
        <v>621</v>
      </c>
      <c r="F28" s="96">
        <v>42</v>
      </c>
      <c r="G28" s="96">
        <v>56</v>
      </c>
      <c r="H28" s="96">
        <v>7</v>
      </c>
      <c r="I28" s="97" t="s">
        <v>8</v>
      </c>
      <c r="J28" s="93">
        <f t="shared" si="41"/>
        <v>7192.2505434854129</v>
      </c>
      <c r="K28" s="57">
        <v>227.79910124999998</v>
      </c>
      <c r="M28" s="139"/>
      <c r="N28" s="139"/>
      <c r="P28" s="132"/>
      <c r="R28" s="132"/>
      <c r="S28" s="139"/>
      <c r="U28" s="133"/>
      <c r="V28" s="139"/>
      <c r="X28" s="132"/>
      <c r="Y28" s="139"/>
      <c r="AA28" s="132"/>
      <c r="AB28" s="132">
        <f>K28</f>
        <v>227.79910124999998</v>
      </c>
      <c r="AC28" s="139"/>
      <c r="AE28" s="134"/>
      <c r="AF28" s="139"/>
      <c r="AG28" s="139"/>
      <c r="AI28" s="132"/>
      <c r="AK28" s="132"/>
      <c r="AL28" s="134"/>
      <c r="AM28" s="129">
        <f t="shared" si="15"/>
        <v>18.223928099999998</v>
      </c>
      <c r="AN28" s="134">
        <f t="shared" si="16"/>
        <v>246.02302934999997</v>
      </c>
      <c r="AP28" s="139"/>
      <c r="AR28" s="134"/>
      <c r="AS28" s="139"/>
      <c r="AT28" s="139"/>
      <c r="AV28" s="134"/>
      <c r="AW28" s="135"/>
      <c r="AX28" s="135"/>
      <c r="AY28" s="139"/>
      <c r="AZ28" s="135"/>
      <c r="BA28" s="135"/>
      <c r="BB28" s="139"/>
      <c r="BC28" s="135"/>
      <c r="BD28" s="135"/>
      <c r="BE28" s="139"/>
      <c r="BF28" s="135"/>
      <c r="BG28" s="135"/>
      <c r="BH28" s="139"/>
      <c r="BI28" s="139"/>
      <c r="BJ28" s="135"/>
      <c r="BK28" s="135"/>
      <c r="BL28" s="135"/>
      <c r="BM28" s="135"/>
      <c r="BN28" s="140">
        <v>166.95</v>
      </c>
      <c r="BO28" s="140">
        <v>159</v>
      </c>
      <c r="BP28" s="135">
        <f t="shared" si="31"/>
        <v>7.95</v>
      </c>
      <c r="BQ28" s="135">
        <f t="shared" si="32"/>
        <v>166.95</v>
      </c>
      <c r="BR28" s="135">
        <f t="shared" si="33"/>
        <v>21.703499999999998</v>
      </c>
      <c r="BS28" s="135">
        <f t="shared" si="34"/>
        <v>188.65349999999998</v>
      </c>
      <c r="BT28" s="140">
        <v>198.08617499999997</v>
      </c>
      <c r="BU28" s="129">
        <f t="shared" si="35"/>
        <v>29.712926249999995</v>
      </c>
      <c r="BV28" s="140">
        <v>188.65349999999998</v>
      </c>
      <c r="BW28" s="135">
        <f t="shared" si="36"/>
        <v>9.4326749999999997</v>
      </c>
      <c r="BX28" s="135">
        <f t="shared" si="37"/>
        <v>198.08617499999997</v>
      </c>
      <c r="BY28" s="132">
        <f t="shared" si="38"/>
        <v>227.79910124999998</v>
      </c>
    </row>
    <row r="29" spans="1:77" ht="15.9" customHeight="1" thickBot="1" x14ac:dyDescent="0.35">
      <c r="A29" s="5"/>
      <c r="B29" s="281"/>
      <c r="C29" s="286"/>
      <c r="D29" s="341"/>
      <c r="E29" s="287"/>
      <c r="F29" s="288"/>
      <c r="G29" s="288"/>
      <c r="H29" s="288"/>
      <c r="I29" s="289"/>
      <c r="J29" s="94"/>
      <c r="K29" s="57"/>
      <c r="M29" s="139"/>
      <c r="N29" s="139"/>
      <c r="P29" s="132"/>
      <c r="R29" s="132"/>
      <c r="S29" s="139"/>
      <c r="U29" s="133"/>
      <c r="V29" s="139"/>
      <c r="X29" s="132"/>
      <c r="Y29" s="139"/>
      <c r="AA29" s="132"/>
      <c r="AB29" s="132"/>
      <c r="AC29" s="139"/>
      <c r="AE29" s="134"/>
      <c r="AF29" s="139"/>
      <c r="AG29" s="139"/>
      <c r="AI29" s="132"/>
      <c r="AK29" s="132"/>
      <c r="AL29" s="134"/>
      <c r="AN29" s="134"/>
      <c r="AP29" s="139"/>
      <c r="AR29" s="134"/>
      <c r="AS29" s="139"/>
      <c r="AT29" s="139"/>
      <c r="AV29" s="134"/>
      <c r="AW29" s="135"/>
      <c r="AX29" s="135"/>
      <c r="AY29" s="139"/>
      <c r="AZ29" s="135"/>
      <c r="BA29" s="135"/>
      <c r="BB29" s="139"/>
      <c r="BC29" s="135"/>
      <c r="BD29" s="135"/>
      <c r="BE29" s="139"/>
      <c r="BF29" s="135"/>
      <c r="BG29" s="135"/>
      <c r="BH29" s="139"/>
      <c r="BI29" s="139"/>
      <c r="BJ29" s="135"/>
      <c r="BK29" s="135"/>
      <c r="BL29" s="135"/>
      <c r="BM29" s="135"/>
      <c r="BN29" s="141"/>
      <c r="BO29" s="141"/>
      <c r="BP29" s="135">
        <f t="shared" si="31"/>
        <v>0</v>
      </c>
      <c r="BQ29" s="135">
        <f t="shared" si="32"/>
        <v>0</v>
      </c>
      <c r="BR29" s="135">
        <f t="shared" si="33"/>
        <v>0</v>
      </c>
      <c r="BS29" s="135">
        <f t="shared" si="34"/>
        <v>0</v>
      </c>
      <c r="BT29" s="141"/>
      <c r="BU29" s="129">
        <f t="shared" si="35"/>
        <v>0</v>
      </c>
      <c r="BV29" s="141"/>
      <c r="BW29" s="135">
        <f t="shared" si="36"/>
        <v>0</v>
      </c>
      <c r="BX29" s="135">
        <f t="shared" si="37"/>
        <v>0</v>
      </c>
      <c r="BY29" s="132">
        <f t="shared" si="38"/>
        <v>0</v>
      </c>
    </row>
    <row r="30" spans="1:77" ht="15.9" customHeight="1" thickTop="1" x14ac:dyDescent="0.3">
      <c r="A30" s="5"/>
      <c r="B30" s="89" t="s">
        <v>310</v>
      </c>
      <c r="C30" s="103">
        <v>8530</v>
      </c>
      <c r="D30" s="334" t="s">
        <v>16</v>
      </c>
      <c r="E30" s="90" t="s">
        <v>114</v>
      </c>
      <c r="F30" s="105">
        <v>87</v>
      </c>
      <c r="G30" s="105">
        <v>100</v>
      </c>
      <c r="H30" s="105">
        <v>8</v>
      </c>
      <c r="I30" s="106" t="s">
        <v>9</v>
      </c>
      <c r="J30" s="91">
        <f t="shared" si="41"/>
        <v>10305.753873854883</v>
      </c>
      <c r="K30" s="57">
        <v>326.41263759843457</v>
      </c>
      <c r="M30" s="142">
        <v>58.176974280000003</v>
      </c>
      <c r="N30" s="142">
        <v>54.883938000000001</v>
      </c>
      <c r="O30" s="129">
        <f t="shared" si="40"/>
        <v>3.2930362799999999</v>
      </c>
      <c r="P30" s="132">
        <f t="shared" si="0"/>
        <v>58.176974280000003</v>
      </c>
      <c r="Q30" s="129">
        <f t="shared" si="1"/>
        <v>7.5630066564000007</v>
      </c>
      <c r="R30" s="132">
        <f t="shared" si="2"/>
        <v>65.739980936400002</v>
      </c>
      <c r="S30" s="142">
        <v>65.739980936400002</v>
      </c>
      <c r="T30" s="129">
        <f t="shared" si="3"/>
        <v>6.5739980936400002</v>
      </c>
      <c r="U30" s="133">
        <f t="shared" si="4"/>
        <v>72.313979030040002</v>
      </c>
      <c r="V30" s="142">
        <v>72.313979030040002</v>
      </c>
      <c r="W30" s="129">
        <f t="shared" si="5"/>
        <v>4.3388387418023999</v>
      </c>
      <c r="X30" s="132">
        <f t="shared" si="6"/>
        <v>76.652817771842408</v>
      </c>
      <c r="Y30" s="142">
        <v>76.652817771842408</v>
      </c>
      <c r="Z30" s="129">
        <f t="shared" si="7"/>
        <v>6.1322254217473926</v>
      </c>
      <c r="AA30" s="132">
        <f t="shared" si="8"/>
        <v>82.7850431935898</v>
      </c>
      <c r="AB30" s="132">
        <f>K30</f>
        <v>326.41263759843457</v>
      </c>
      <c r="AC30" s="142">
        <v>82.7850431935898</v>
      </c>
      <c r="AD30" s="129">
        <f t="shared" si="9"/>
        <v>8.27850431935898</v>
      </c>
      <c r="AE30" s="134">
        <f t="shared" si="10"/>
        <v>91.063547512948787</v>
      </c>
      <c r="AF30" s="142">
        <v>97.437995838855201</v>
      </c>
      <c r="AG30" s="142">
        <v>91.063547512948787</v>
      </c>
      <c r="AH30" s="129">
        <f t="shared" si="11"/>
        <v>6.3744483259064149</v>
      </c>
      <c r="AI30" s="132">
        <f t="shared" si="12"/>
        <v>97.437995838855201</v>
      </c>
      <c r="AK30" s="132">
        <f t="shared" si="13"/>
        <v>14.61569937582828</v>
      </c>
      <c r="AL30" s="134">
        <f t="shared" si="14"/>
        <v>112.05369521468349</v>
      </c>
      <c r="AM30" s="129">
        <f t="shared" si="15"/>
        <v>26.113011007874764</v>
      </c>
      <c r="AN30" s="134">
        <f t="shared" si="16"/>
        <v>352.52564860630935</v>
      </c>
      <c r="AP30" s="142">
        <v>121.01799083185817</v>
      </c>
      <c r="AQ30" s="129">
        <f t="shared" si="42"/>
        <v>8.471259358230073</v>
      </c>
      <c r="AR30" s="134">
        <f t="shared" si="43"/>
        <v>129.48925019008826</v>
      </c>
      <c r="AS30" s="142">
        <v>139.84839020529532</v>
      </c>
      <c r="AT30" s="142">
        <v>129.48925019008826</v>
      </c>
      <c r="AU30" s="129">
        <f t="shared" si="17"/>
        <v>10.359140015207061</v>
      </c>
      <c r="AV30" s="134">
        <f t="shared" si="18"/>
        <v>139.84839020529532</v>
      </c>
      <c r="AW30" s="135">
        <f t="shared" si="19"/>
        <v>11.187871216423625</v>
      </c>
      <c r="AX30" s="135">
        <f t="shared" si="20"/>
        <v>151.03626142171893</v>
      </c>
      <c r="AY30" s="142">
        <v>151.03626142171893</v>
      </c>
      <c r="AZ30" s="135">
        <f t="shared" si="21"/>
        <v>13.593263527954704</v>
      </c>
      <c r="BA30" s="135">
        <f t="shared" si="22"/>
        <v>164.62952494967362</v>
      </c>
      <c r="BB30" s="142">
        <v>164.62952494967362</v>
      </c>
      <c r="BC30" s="135">
        <f t="shared" si="23"/>
        <v>14.816657245470626</v>
      </c>
      <c r="BD30" s="135">
        <f t="shared" si="24"/>
        <v>179.44618219514425</v>
      </c>
      <c r="BE30" s="142">
        <v>179.44618219514425</v>
      </c>
      <c r="BF30" s="135">
        <f t="shared" si="25"/>
        <v>16.150156397562984</v>
      </c>
      <c r="BG30" s="135">
        <f t="shared" si="26"/>
        <v>195.59633859270724</v>
      </c>
      <c r="BH30" s="142">
        <v>219.06789922383211</v>
      </c>
      <c r="BI30" s="142">
        <v>195.59633859270724</v>
      </c>
      <c r="BJ30" s="135">
        <f t="shared" si="27"/>
        <v>23.47156063112487</v>
      </c>
      <c r="BK30" s="135">
        <f t="shared" si="28"/>
        <v>219.06789922383211</v>
      </c>
      <c r="BL30" s="135">
        <f t="shared" si="29"/>
        <v>8.7627159689532839</v>
      </c>
      <c r="BM30" s="135">
        <f t="shared" si="30"/>
        <v>227.83061519278539</v>
      </c>
      <c r="BN30" s="143">
        <v>239.22214595242465</v>
      </c>
      <c r="BO30" s="143">
        <v>227.83061519278539</v>
      </c>
      <c r="BP30" s="135">
        <f t="shared" si="31"/>
        <v>11.39153075963927</v>
      </c>
      <c r="BQ30" s="135">
        <f t="shared" si="32"/>
        <v>239.22214595242465</v>
      </c>
      <c r="BR30" s="135">
        <f t="shared" si="33"/>
        <v>31.098878973815204</v>
      </c>
      <c r="BS30" s="135">
        <f t="shared" si="34"/>
        <v>270.32102492623983</v>
      </c>
      <c r="BT30" s="143">
        <v>283.8370761725518</v>
      </c>
      <c r="BU30" s="129">
        <f t="shared" si="35"/>
        <v>42.575561425882768</v>
      </c>
      <c r="BV30" s="143">
        <v>270.32102492623983</v>
      </c>
      <c r="BW30" s="135">
        <f t="shared" si="36"/>
        <v>13.51605124631199</v>
      </c>
      <c r="BX30" s="135">
        <f t="shared" si="37"/>
        <v>283.8370761725518</v>
      </c>
      <c r="BY30" s="132">
        <f t="shared" si="38"/>
        <v>326.41263759843457</v>
      </c>
    </row>
    <row r="31" spans="1:77" ht="15.9" customHeight="1" x14ac:dyDescent="0.3">
      <c r="A31" s="5"/>
      <c r="B31" s="92" t="s">
        <v>311</v>
      </c>
      <c r="C31" s="95">
        <v>9211</v>
      </c>
      <c r="D31" s="279" t="s">
        <v>16</v>
      </c>
      <c r="E31" s="88" t="s">
        <v>77</v>
      </c>
      <c r="F31" s="96">
        <v>90</v>
      </c>
      <c r="G31" s="96">
        <v>104</v>
      </c>
      <c r="H31" s="96">
        <v>11</v>
      </c>
      <c r="I31" s="97" t="s">
        <v>9</v>
      </c>
      <c r="J31" s="93">
        <f t="shared" si="41"/>
        <v>14501.318067178738</v>
      </c>
      <c r="K31" s="57">
        <v>459.29812965648716</v>
      </c>
      <c r="M31" s="136">
        <v>81.861338680000003</v>
      </c>
      <c r="N31" s="136">
        <v>77.227677999999997</v>
      </c>
      <c r="O31" s="129">
        <f t="shared" si="40"/>
        <v>4.6336606800000002</v>
      </c>
      <c r="P31" s="132">
        <f t="shared" si="0"/>
        <v>81.861338680000003</v>
      </c>
      <c r="Q31" s="129">
        <f t="shared" si="1"/>
        <v>10.6419740284</v>
      </c>
      <c r="R31" s="132">
        <f t="shared" si="2"/>
        <v>92.503312708400003</v>
      </c>
      <c r="S31" s="136">
        <v>92.503312708400003</v>
      </c>
      <c r="T31" s="129">
        <f t="shared" si="3"/>
        <v>9.2503312708400003</v>
      </c>
      <c r="U31" s="133">
        <f t="shared" si="4"/>
        <v>101.75364397924</v>
      </c>
      <c r="V31" s="136">
        <v>101.75364397924</v>
      </c>
      <c r="W31" s="129">
        <f t="shared" si="5"/>
        <v>6.1052186387544003</v>
      </c>
      <c r="X31" s="132">
        <f t="shared" si="6"/>
        <v>107.85886261799439</v>
      </c>
      <c r="Y31" s="136">
        <v>107.85886261799439</v>
      </c>
      <c r="Z31" s="129">
        <f t="shared" si="7"/>
        <v>8.628709009439552</v>
      </c>
      <c r="AA31" s="132">
        <f t="shared" si="8"/>
        <v>116.48757162743394</v>
      </c>
      <c r="AB31" s="132">
        <f>K31</f>
        <v>459.29812965648716</v>
      </c>
      <c r="AC31" s="136">
        <v>116.48757162743394</v>
      </c>
      <c r="AD31" s="129">
        <f t="shared" si="9"/>
        <v>11.648757162743394</v>
      </c>
      <c r="AE31" s="134">
        <f t="shared" si="10"/>
        <v>128.13632879017734</v>
      </c>
      <c r="AF31" s="136">
        <v>137.10587180548976</v>
      </c>
      <c r="AG31" s="136">
        <v>128.13632879017734</v>
      </c>
      <c r="AH31" s="129">
        <f t="shared" si="11"/>
        <v>8.9695430153124143</v>
      </c>
      <c r="AI31" s="132">
        <f t="shared" si="12"/>
        <v>137.10587180548976</v>
      </c>
      <c r="AK31" s="132">
        <f t="shared" si="13"/>
        <v>20.565880770823465</v>
      </c>
      <c r="AL31" s="134">
        <f t="shared" si="14"/>
        <v>157.67175257631322</v>
      </c>
      <c r="AM31" s="129">
        <f t="shared" si="15"/>
        <v>36.74385037251897</v>
      </c>
      <c r="AN31" s="134">
        <f t="shared" si="16"/>
        <v>496.04198002900614</v>
      </c>
      <c r="AP31" s="136">
        <v>170.28549278241829</v>
      </c>
      <c r="AQ31" s="129">
        <f t="shared" si="42"/>
        <v>11.919984494769281</v>
      </c>
      <c r="AR31" s="134">
        <f t="shared" si="43"/>
        <v>182.20547727718758</v>
      </c>
      <c r="AS31" s="136">
        <v>196.78191545936258</v>
      </c>
      <c r="AT31" s="136">
        <v>182.20547727718758</v>
      </c>
      <c r="AU31" s="129">
        <f t="shared" si="17"/>
        <v>14.576438182175007</v>
      </c>
      <c r="AV31" s="134">
        <f t="shared" si="18"/>
        <v>196.78191545936258</v>
      </c>
      <c r="AW31" s="135">
        <f t="shared" si="19"/>
        <v>15.742553236749007</v>
      </c>
      <c r="AX31" s="135">
        <f t="shared" si="20"/>
        <v>212.5244686961116</v>
      </c>
      <c r="AY31" s="136">
        <v>212.5244686961116</v>
      </c>
      <c r="AZ31" s="135">
        <f t="shared" si="21"/>
        <v>19.127202182650045</v>
      </c>
      <c r="BA31" s="135">
        <f t="shared" si="22"/>
        <v>231.65167087876165</v>
      </c>
      <c r="BB31" s="136">
        <v>231.65167087876165</v>
      </c>
      <c r="BC31" s="135">
        <f t="shared" si="23"/>
        <v>20.84865037908855</v>
      </c>
      <c r="BD31" s="135">
        <f t="shared" si="24"/>
        <v>252.5003212578502</v>
      </c>
      <c r="BE31" s="136">
        <v>252.5003212578502</v>
      </c>
      <c r="BF31" s="135">
        <f t="shared" si="25"/>
        <v>22.725028913206522</v>
      </c>
      <c r="BG31" s="135">
        <f t="shared" si="26"/>
        <v>275.22535017105673</v>
      </c>
      <c r="BH31" s="136">
        <v>308.25239219158357</v>
      </c>
      <c r="BI31" s="136">
        <v>275.22535017105673</v>
      </c>
      <c r="BJ31" s="135">
        <f t="shared" si="27"/>
        <v>33.027042020526807</v>
      </c>
      <c r="BK31" s="135">
        <f t="shared" si="28"/>
        <v>308.25239219158357</v>
      </c>
      <c r="BL31" s="135">
        <f t="shared" si="29"/>
        <v>12.330095687663343</v>
      </c>
      <c r="BM31" s="135">
        <f t="shared" si="30"/>
        <v>320.58248787924691</v>
      </c>
      <c r="BN31" s="144">
        <v>336.61161227320923</v>
      </c>
      <c r="BO31" s="144">
        <v>320.58248787924691</v>
      </c>
      <c r="BP31" s="135">
        <f t="shared" si="31"/>
        <v>16.029124393962345</v>
      </c>
      <c r="BQ31" s="135">
        <f t="shared" si="32"/>
        <v>336.61161227320923</v>
      </c>
      <c r="BR31" s="135">
        <f t="shared" si="33"/>
        <v>43.759509595517201</v>
      </c>
      <c r="BS31" s="135">
        <f t="shared" si="34"/>
        <v>380.37112186872645</v>
      </c>
      <c r="BT31" s="144">
        <v>399.38967796216275</v>
      </c>
      <c r="BU31" s="129">
        <f t="shared" si="35"/>
        <v>59.908451694324413</v>
      </c>
      <c r="BV31" s="144">
        <v>380.37112186872645</v>
      </c>
      <c r="BW31" s="135">
        <f t="shared" si="36"/>
        <v>19.018556093436324</v>
      </c>
      <c r="BX31" s="135">
        <f t="shared" si="37"/>
        <v>399.38967796216275</v>
      </c>
      <c r="BY31" s="132">
        <f t="shared" si="38"/>
        <v>459.29812965648716</v>
      </c>
    </row>
    <row r="32" spans="1:77" ht="15.9" customHeight="1" x14ac:dyDescent="0.3">
      <c r="A32" s="5"/>
      <c r="B32" s="92" t="s">
        <v>312</v>
      </c>
      <c r="C32" s="95">
        <v>9270</v>
      </c>
      <c r="D32" s="279" t="s">
        <v>16</v>
      </c>
      <c r="E32" s="88" t="s">
        <v>78</v>
      </c>
      <c r="F32" s="96">
        <v>80</v>
      </c>
      <c r="G32" s="96">
        <v>98</v>
      </c>
      <c r="H32" s="96">
        <v>11</v>
      </c>
      <c r="I32" s="97" t="s">
        <v>9</v>
      </c>
      <c r="J32" s="93">
        <f t="shared" si="41"/>
        <v>13180.886696691026</v>
      </c>
      <c r="K32" s="57">
        <v>417.47629966867362</v>
      </c>
      <c r="M32" s="136">
        <v>74.407376279999994</v>
      </c>
      <c r="N32" s="136">
        <v>70.195637999999988</v>
      </c>
      <c r="O32" s="129">
        <f t="shared" si="40"/>
        <v>4.2117382799999996</v>
      </c>
      <c r="P32" s="132">
        <f t="shared" si="0"/>
        <v>74.407376279999994</v>
      </c>
      <c r="Q32" s="129">
        <f t="shared" si="1"/>
        <v>9.6729589163999989</v>
      </c>
      <c r="R32" s="132">
        <f t="shared" si="2"/>
        <v>84.0803351964</v>
      </c>
      <c r="S32" s="136">
        <v>84.0803351964</v>
      </c>
      <c r="T32" s="129">
        <f t="shared" si="3"/>
        <v>8.40803351964</v>
      </c>
      <c r="U32" s="133">
        <f t="shared" si="4"/>
        <v>92.48836871604</v>
      </c>
      <c r="V32" s="136">
        <v>92.48836871604</v>
      </c>
      <c r="W32" s="129">
        <f t="shared" si="5"/>
        <v>5.5493021229624002</v>
      </c>
      <c r="X32" s="132">
        <f t="shared" si="6"/>
        <v>98.037670839002402</v>
      </c>
      <c r="Y32" s="136">
        <v>98.037670839002402</v>
      </c>
      <c r="Z32" s="129">
        <f t="shared" si="7"/>
        <v>7.843013667120192</v>
      </c>
      <c r="AA32" s="132">
        <f t="shared" si="8"/>
        <v>105.88068450612259</v>
      </c>
      <c r="AB32" s="132">
        <f>K32</f>
        <v>417.47629966867362</v>
      </c>
      <c r="AC32" s="136">
        <v>105.88068450612259</v>
      </c>
      <c r="AD32" s="129">
        <f t="shared" si="9"/>
        <v>10.58806845061226</v>
      </c>
      <c r="AE32" s="134">
        <f t="shared" si="10"/>
        <v>116.46875295673485</v>
      </c>
      <c r="AF32" s="136">
        <v>124.62156566370629</v>
      </c>
      <c r="AG32" s="136">
        <v>116.46875295673485</v>
      </c>
      <c r="AH32" s="129">
        <f t="shared" si="11"/>
        <v>8.1528127069714387</v>
      </c>
      <c r="AI32" s="132">
        <f t="shared" si="12"/>
        <v>124.62156566370629</v>
      </c>
      <c r="AK32" s="132">
        <f t="shared" si="13"/>
        <v>18.693234849555946</v>
      </c>
      <c r="AL32" s="134">
        <f t="shared" si="14"/>
        <v>143.31480051326224</v>
      </c>
      <c r="AM32" s="129">
        <f t="shared" si="15"/>
        <v>33.398103973493889</v>
      </c>
      <c r="AN32" s="134">
        <f t="shared" si="16"/>
        <v>450.87440364216752</v>
      </c>
      <c r="AP32" s="136">
        <v>154.77998455432322</v>
      </c>
      <c r="AQ32" s="129">
        <f t="shared" si="42"/>
        <v>10.834598918802627</v>
      </c>
      <c r="AR32" s="134">
        <f t="shared" si="43"/>
        <v>165.61458347312583</v>
      </c>
      <c r="AS32" s="136">
        <v>178.8637501509759</v>
      </c>
      <c r="AT32" s="136">
        <v>165.61458347312583</v>
      </c>
      <c r="AU32" s="129">
        <f t="shared" si="17"/>
        <v>13.249166677850067</v>
      </c>
      <c r="AV32" s="134">
        <f t="shared" si="18"/>
        <v>178.8637501509759</v>
      </c>
      <c r="AW32" s="135">
        <f t="shared" si="19"/>
        <v>14.309100012078073</v>
      </c>
      <c r="AX32" s="135">
        <f t="shared" si="20"/>
        <v>193.17285016305397</v>
      </c>
      <c r="AY32" s="136">
        <v>193.17285016305397</v>
      </c>
      <c r="AZ32" s="135">
        <f t="shared" si="21"/>
        <v>17.385556514674857</v>
      </c>
      <c r="BA32" s="135">
        <f t="shared" si="22"/>
        <v>210.55840667772881</v>
      </c>
      <c r="BB32" s="136">
        <v>210.55840667772881</v>
      </c>
      <c r="BC32" s="135">
        <f t="shared" si="23"/>
        <v>18.950256600995594</v>
      </c>
      <c r="BD32" s="135">
        <f t="shared" si="24"/>
        <v>229.50866327872441</v>
      </c>
      <c r="BE32" s="136">
        <v>229.50866327872441</v>
      </c>
      <c r="BF32" s="135">
        <f t="shared" si="25"/>
        <v>20.655779695085201</v>
      </c>
      <c r="BG32" s="135">
        <f t="shared" si="26"/>
        <v>250.16444297380963</v>
      </c>
      <c r="BH32" s="136">
        <v>280.1841761306668</v>
      </c>
      <c r="BI32" s="136">
        <v>250.16444297380963</v>
      </c>
      <c r="BJ32" s="135">
        <f t="shared" si="27"/>
        <v>30.019733156857157</v>
      </c>
      <c r="BK32" s="135">
        <f t="shared" si="28"/>
        <v>280.1841761306668</v>
      </c>
      <c r="BL32" s="135">
        <f t="shared" si="29"/>
        <v>11.207367045226672</v>
      </c>
      <c r="BM32" s="135">
        <f t="shared" si="30"/>
        <v>291.39154317589345</v>
      </c>
      <c r="BN32" s="144">
        <v>305.96112033468813</v>
      </c>
      <c r="BO32" s="144">
        <v>291.39154317589345</v>
      </c>
      <c r="BP32" s="135">
        <f t="shared" si="31"/>
        <v>14.569577158794672</v>
      </c>
      <c r="BQ32" s="135">
        <f t="shared" si="32"/>
        <v>305.96112033468813</v>
      </c>
      <c r="BR32" s="135">
        <f t="shared" si="33"/>
        <v>39.774945643509461</v>
      </c>
      <c r="BS32" s="135">
        <f t="shared" si="34"/>
        <v>345.73606597819759</v>
      </c>
      <c r="BT32" s="144">
        <v>363.02286927710747</v>
      </c>
      <c r="BU32" s="129">
        <f t="shared" si="35"/>
        <v>54.453430391566123</v>
      </c>
      <c r="BV32" s="144">
        <v>345.73606597819759</v>
      </c>
      <c r="BW32" s="135">
        <f t="shared" si="36"/>
        <v>17.286803298909877</v>
      </c>
      <c r="BX32" s="135">
        <f t="shared" si="37"/>
        <v>363.02286927710747</v>
      </c>
      <c r="BY32" s="132">
        <f t="shared" si="38"/>
        <v>417.47629966867362</v>
      </c>
    </row>
    <row r="33" spans="1:77" ht="15.9" customHeight="1" thickBot="1" x14ac:dyDescent="0.35">
      <c r="A33" s="5"/>
      <c r="B33" s="92" t="s">
        <v>313</v>
      </c>
      <c r="C33" s="95">
        <v>8515</v>
      </c>
      <c r="D33" s="279" t="s">
        <v>16</v>
      </c>
      <c r="E33" s="88" t="s">
        <v>79</v>
      </c>
      <c r="F33" s="96">
        <v>95</v>
      </c>
      <c r="G33" s="96">
        <v>118</v>
      </c>
      <c r="H33" s="96">
        <v>10</v>
      </c>
      <c r="I33" s="97" t="s">
        <v>9</v>
      </c>
      <c r="J33" s="93">
        <f t="shared" si="41"/>
        <v>12830.892986754401</v>
      </c>
      <c r="K33" s="57">
        <v>406.39100000000002</v>
      </c>
      <c r="M33" s="145">
        <v>69.819227458997219</v>
      </c>
      <c r="N33" s="145">
        <v>65.867195716035113</v>
      </c>
      <c r="O33" s="129">
        <f t="shared" si="40"/>
        <v>3.9520317429621068</v>
      </c>
      <c r="P33" s="132">
        <f t="shared" si="0"/>
        <v>69.819227458997219</v>
      </c>
      <c r="Q33" s="129">
        <f t="shared" si="1"/>
        <v>9.0764995696696396</v>
      </c>
      <c r="R33" s="132">
        <f t="shared" si="2"/>
        <v>78.895727028666855</v>
      </c>
      <c r="S33" s="145">
        <v>78.895727028666855</v>
      </c>
      <c r="T33" s="129">
        <f t="shared" si="3"/>
        <v>7.8895727028666851</v>
      </c>
      <c r="U33" s="133">
        <f t="shared" si="4"/>
        <v>86.785299731533541</v>
      </c>
      <c r="V33" s="145">
        <v>86.785299731533541</v>
      </c>
      <c r="W33" s="129">
        <f t="shared" si="5"/>
        <v>5.2071179838920125</v>
      </c>
      <c r="X33" s="132">
        <f t="shared" si="6"/>
        <v>91.99241771542556</v>
      </c>
      <c r="Y33" s="145">
        <v>91.99241771542556</v>
      </c>
      <c r="Z33" s="129">
        <f t="shared" si="7"/>
        <v>7.3593934172340445</v>
      </c>
      <c r="AA33" s="132">
        <f t="shared" si="8"/>
        <v>99.351811132659606</v>
      </c>
      <c r="AB33" s="132">
        <f>K33</f>
        <v>406.39100000000002</v>
      </c>
      <c r="AC33" s="145">
        <v>99.351811132659606</v>
      </c>
      <c r="AD33" s="129">
        <f t="shared" si="9"/>
        <v>9.9351811132659602</v>
      </c>
      <c r="AE33" s="134">
        <f t="shared" si="10"/>
        <v>109.28699224592556</v>
      </c>
      <c r="AF33" s="145">
        <v>116.93708170314035</v>
      </c>
      <c r="AG33" s="145">
        <v>109.28699224592556</v>
      </c>
      <c r="AH33" s="129">
        <f t="shared" si="11"/>
        <v>7.6500894572147882</v>
      </c>
      <c r="AI33" s="132">
        <f t="shared" si="12"/>
        <v>116.93708170314035</v>
      </c>
      <c r="AK33" s="132">
        <f t="shared" si="13"/>
        <v>17.540562255471052</v>
      </c>
      <c r="AL33" s="134">
        <f t="shared" si="14"/>
        <v>134.4776439586114</v>
      </c>
      <c r="AM33" s="129">
        <f t="shared" si="15"/>
        <v>32.511279999999999</v>
      </c>
      <c r="AN33" s="134">
        <f t="shared" si="16"/>
        <v>438.90228000000002</v>
      </c>
      <c r="AP33" s="145">
        <v>145.2358554753003</v>
      </c>
      <c r="AQ33" s="129">
        <f t="shared" si="42"/>
        <v>10.16650988327102</v>
      </c>
      <c r="AR33" s="134">
        <f t="shared" si="43"/>
        <v>155.40236535857133</v>
      </c>
      <c r="AS33" s="145">
        <v>167.83455458725703</v>
      </c>
      <c r="AT33" s="145">
        <v>155.40236535857133</v>
      </c>
      <c r="AU33" s="129">
        <f t="shared" si="17"/>
        <v>12.432189228685706</v>
      </c>
      <c r="AV33" s="134">
        <f t="shared" si="18"/>
        <v>167.83455458725703</v>
      </c>
      <c r="AW33" s="135">
        <f t="shared" si="19"/>
        <v>13.426764366980562</v>
      </c>
      <c r="AX33" s="135">
        <f t="shared" si="20"/>
        <v>181.26131895423759</v>
      </c>
      <c r="AY33" s="145">
        <v>181.26131895423759</v>
      </c>
      <c r="AZ33" s="135">
        <f t="shared" si="21"/>
        <v>16.313518705881386</v>
      </c>
      <c r="BA33" s="135">
        <f t="shared" si="22"/>
        <v>197.57483766011899</v>
      </c>
      <c r="BB33" s="145">
        <v>197.57483766011899</v>
      </c>
      <c r="BC33" s="135">
        <f t="shared" si="23"/>
        <v>17.781735389410709</v>
      </c>
      <c r="BD33" s="135">
        <f t="shared" si="24"/>
        <v>215.35657304952969</v>
      </c>
      <c r="BE33" s="145">
        <v>215.35657304952969</v>
      </c>
      <c r="BF33" s="135">
        <f t="shared" si="25"/>
        <v>19.382091574457668</v>
      </c>
      <c r="BG33" s="135">
        <f t="shared" si="26"/>
        <v>234.73866462398735</v>
      </c>
      <c r="BH33" s="145">
        <v>262.90730437886583</v>
      </c>
      <c r="BI33" s="145">
        <v>234.73866462398735</v>
      </c>
      <c r="BJ33" s="135">
        <f t="shared" si="27"/>
        <v>28.16863975487848</v>
      </c>
      <c r="BK33" s="135">
        <f t="shared" si="28"/>
        <v>262.90730437886583</v>
      </c>
      <c r="BL33" s="135">
        <f t="shared" si="29"/>
        <v>10.516292175154634</v>
      </c>
      <c r="BM33" s="135">
        <f t="shared" si="30"/>
        <v>273.42359655402049</v>
      </c>
      <c r="BN33" s="146">
        <v>287.09477638172154</v>
      </c>
      <c r="BO33" s="146">
        <v>273.42359655402049</v>
      </c>
      <c r="BP33" s="135">
        <f t="shared" si="31"/>
        <v>13.671179827701025</v>
      </c>
      <c r="BQ33" s="135">
        <f t="shared" si="32"/>
        <v>287.09477638172154</v>
      </c>
      <c r="BR33" s="135">
        <f t="shared" si="33"/>
        <v>37.3223209296238</v>
      </c>
      <c r="BS33" s="135">
        <f t="shared" si="34"/>
        <v>324.41709731134534</v>
      </c>
      <c r="BT33" s="146">
        <v>340.63795217691262</v>
      </c>
      <c r="BU33" s="129">
        <f t="shared" si="35"/>
        <v>51.095692826536897</v>
      </c>
      <c r="BV33" s="146">
        <v>324.41709731134534</v>
      </c>
      <c r="BW33" s="135">
        <f t="shared" si="36"/>
        <v>16.220854865567269</v>
      </c>
      <c r="BX33" s="135">
        <f t="shared" si="37"/>
        <v>340.63795217691262</v>
      </c>
      <c r="BY33" s="132">
        <f t="shared" si="38"/>
        <v>391.73364500344951</v>
      </c>
    </row>
    <row r="34" spans="1:77" ht="15.9" customHeight="1" thickTop="1" thickBot="1" x14ac:dyDescent="0.35">
      <c r="A34" s="5"/>
      <c r="B34" s="281" t="s">
        <v>742</v>
      </c>
      <c r="C34" s="350"/>
      <c r="D34" s="468" t="s">
        <v>16</v>
      </c>
      <c r="E34" s="352" t="s">
        <v>743</v>
      </c>
      <c r="F34" s="361">
        <v>84</v>
      </c>
      <c r="G34" s="361">
        <v>100</v>
      </c>
      <c r="H34" s="469" t="s">
        <v>744</v>
      </c>
      <c r="I34" s="362" t="s">
        <v>9</v>
      </c>
      <c r="J34" s="368">
        <f t="shared" si="41"/>
        <v>13749.81554480856</v>
      </c>
      <c r="K34" s="57">
        <v>435.49590000000001</v>
      </c>
      <c r="M34" s="139"/>
      <c r="N34" s="139"/>
      <c r="P34" s="132"/>
      <c r="R34" s="132"/>
      <c r="S34" s="139"/>
      <c r="U34" s="133"/>
      <c r="V34" s="139"/>
      <c r="X34" s="132"/>
      <c r="Y34" s="139"/>
      <c r="AA34" s="132"/>
      <c r="AB34" s="132">
        <f>K34</f>
        <v>435.49590000000001</v>
      </c>
      <c r="AC34" s="139"/>
      <c r="AE34" s="134"/>
      <c r="AF34" s="139"/>
      <c r="AG34" s="139"/>
      <c r="AI34" s="132"/>
      <c r="AK34" s="132"/>
      <c r="AL34" s="134"/>
      <c r="AM34" s="129">
        <f t="shared" si="15"/>
        <v>34.839672</v>
      </c>
      <c r="AN34" s="134">
        <f t="shared" si="16"/>
        <v>470.33557200000001</v>
      </c>
      <c r="AP34" s="139"/>
      <c r="AR34" s="134"/>
      <c r="AS34" s="139"/>
      <c r="AT34" s="139"/>
      <c r="AV34" s="134"/>
      <c r="AW34" s="135"/>
      <c r="AX34" s="135"/>
      <c r="AY34" s="139"/>
      <c r="AZ34" s="135"/>
      <c r="BA34" s="135"/>
      <c r="BB34" s="139"/>
      <c r="BC34" s="135"/>
      <c r="BD34" s="135"/>
      <c r="BE34" s="139"/>
      <c r="BF34" s="135"/>
      <c r="BG34" s="135"/>
      <c r="BH34" s="139"/>
      <c r="BI34" s="139"/>
      <c r="BJ34" s="135"/>
      <c r="BK34" s="135"/>
      <c r="BL34" s="135"/>
      <c r="BM34" s="135"/>
      <c r="BN34" s="147"/>
      <c r="BO34" s="147"/>
      <c r="BP34" s="135">
        <f t="shared" si="31"/>
        <v>0</v>
      </c>
      <c r="BQ34" s="135">
        <f t="shared" si="32"/>
        <v>0</v>
      </c>
      <c r="BR34" s="135">
        <f t="shared" si="33"/>
        <v>0</v>
      </c>
      <c r="BS34" s="135">
        <f t="shared" si="34"/>
        <v>0</v>
      </c>
      <c r="BT34" s="147"/>
      <c r="BU34" s="129">
        <f t="shared" si="35"/>
        <v>0</v>
      </c>
      <c r="BV34" s="147"/>
      <c r="BW34" s="135">
        <f t="shared" si="36"/>
        <v>0</v>
      </c>
      <c r="BX34" s="135">
        <f t="shared" si="37"/>
        <v>0</v>
      </c>
      <c r="BY34" s="132">
        <f t="shared" si="38"/>
        <v>0</v>
      </c>
    </row>
    <row r="35" spans="1:77" ht="15.9" customHeight="1" x14ac:dyDescent="0.3">
      <c r="A35" s="5"/>
      <c r="B35" s="89" t="s">
        <v>314</v>
      </c>
      <c r="C35" s="103">
        <v>5831</v>
      </c>
      <c r="D35" s="334" t="s">
        <v>28</v>
      </c>
      <c r="E35" s="90" t="s">
        <v>90</v>
      </c>
      <c r="F35" s="105">
        <v>38.1</v>
      </c>
      <c r="G35" s="105">
        <v>60.3</v>
      </c>
      <c r="H35" s="105">
        <v>15</v>
      </c>
      <c r="I35" s="106" t="s">
        <v>9</v>
      </c>
      <c r="J35" s="91">
        <f t="shared" si="41"/>
        <v>5882.685783000341</v>
      </c>
      <c r="K35" s="57">
        <v>186.32144781405557</v>
      </c>
      <c r="M35" s="131">
        <v>33.208328442926259</v>
      </c>
      <c r="N35" s="131">
        <v>31.328611738609681</v>
      </c>
      <c r="O35" s="129">
        <f t="shared" si="40"/>
        <v>1.8797167043165808</v>
      </c>
      <c r="P35" s="132">
        <f t="shared" si="0"/>
        <v>33.208328442926259</v>
      </c>
      <c r="Q35" s="129">
        <f t="shared" si="1"/>
        <v>4.317082697580414</v>
      </c>
      <c r="R35" s="132">
        <f t="shared" si="2"/>
        <v>37.525411140506677</v>
      </c>
      <c r="S35" s="131">
        <v>37.525411140506677</v>
      </c>
      <c r="T35" s="129">
        <f t="shared" si="3"/>
        <v>3.7525411140506675</v>
      </c>
      <c r="U35" s="133">
        <f t="shared" si="4"/>
        <v>41.277952254557341</v>
      </c>
      <c r="V35" s="131">
        <v>41.277952254557341</v>
      </c>
      <c r="W35" s="129">
        <f t="shared" si="5"/>
        <v>2.4766771352734405</v>
      </c>
      <c r="X35" s="132">
        <f t="shared" si="6"/>
        <v>43.754629389830782</v>
      </c>
      <c r="Y35" s="131">
        <v>43.754629389830782</v>
      </c>
      <c r="Z35" s="129">
        <f t="shared" si="7"/>
        <v>3.5003703511864628</v>
      </c>
      <c r="AA35" s="132">
        <f t="shared" si="8"/>
        <v>47.254999741017244</v>
      </c>
      <c r="AB35" s="132">
        <f t="shared" ref="AB35:AB42" si="44">K35</f>
        <v>186.32144781405557</v>
      </c>
      <c r="AC35" s="131">
        <v>47.254999741017244</v>
      </c>
      <c r="AD35" s="129">
        <f t="shared" si="9"/>
        <v>4.7254999741017247</v>
      </c>
      <c r="AE35" s="134">
        <f t="shared" si="10"/>
        <v>51.980499715118967</v>
      </c>
      <c r="AF35" s="131">
        <v>55.619134695177294</v>
      </c>
      <c r="AG35" s="131">
        <v>51.980499715118967</v>
      </c>
      <c r="AH35" s="129">
        <f t="shared" si="11"/>
        <v>3.6386349800583275</v>
      </c>
      <c r="AI35" s="132">
        <f t="shared" si="12"/>
        <v>55.619134695177294</v>
      </c>
      <c r="AK35" s="132">
        <f t="shared" si="13"/>
        <v>8.3428702042765952</v>
      </c>
      <c r="AL35" s="134">
        <f t="shared" si="14"/>
        <v>63.962004899453888</v>
      </c>
      <c r="AM35" s="129">
        <f t="shared" si="15"/>
        <v>14.905715825124446</v>
      </c>
      <c r="AN35" s="134">
        <f t="shared" si="16"/>
        <v>201.22716363918002</v>
      </c>
      <c r="AP35" s="131">
        <v>69.078965291410199</v>
      </c>
      <c r="AQ35" s="129">
        <f t="shared" si="42"/>
        <v>4.8355275703987139</v>
      </c>
      <c r="AR35" s="134">
        <f t="shared" si="43"/>
        <v>73.91449286180891</v>
      </c>
      <c r="AS35" s="131">
        <v>79.827652290753619</v>
      </c>
      <c r="AT35" s="131">
        <v>73.91449286180891</v>
      </c>
      <c r="AU35" s="129">
        <f t="shared" si="17"/>
        <v>5.9131594289447129</v>
      </c>
      <c r="AV35" s="134">
        <f t="shared" si="18"/>
        <v>79.827652290753619</v>
      </c>
      <c r="AW35" s="135">
        <f t="shared" si="19"/>
        <v>6.3862121832602892</v>
      </c>
      <c r="AX35" s="135">
        <f t="shared" si="20"/>
        <v>86.213864474013903</v>
      </c>
      <c r="AY35" s="131">
        <v>86.213864474013903</v>
      </c>
      <c r="AZ35" s="135">
        <f t="shared" si="21"/>
        <v>7.7592478026612515</v>
      </c>
      <c r="BA35" s="135">
        <f t="shared" si="22"/>
        <v>93.973112276675153</v>
      </c>
      <c r="BB35" s="131">
        <v>93.973112276675153</v>
      </c>
      <c r="BC35" s="135">
        <f t="shared" si="23"/>
        <v>8.4575801049007637</v>
      </c>
      <c r="BD35" s="135">
        <f t="shared" si="24"/>
        <v>102.43069238157591</v>
      </c>
      <c r="BE35" s="131">
        <v>102.43069238157591</v>
      </c>
      <c r="BF35" s="135">
        <f t="shared" si="25"/>
        <v>9.2187623143418325</v>
      </c>
      <c r="BG35" s="135">
        <f t="shared" si="26"/>
        <v>111.64945469591774</v>
      </c>
      <c r="BH35" s="131">
        <v>125.04738925942787</v>
      </c>
      <c r="BI35" s="131">
        <v>111.64945469591774</v>
      </c>
      <c r="BJ35" s="135">
        <f t="shared" si="27"/>
        <v>13.397934563510129</v>
      </c>
      <c r="BK35" s="135">
        <f t="shared" si="28"/>
        <v>125.04738925942787</v>
      </c>
      <c r="BL35" s="135">
        <f t="shared" si="29"/>
        <v>5.0018955703771146</v>
      </c>
      <c r="BM35" s="135">
        <f t="shared" si="30"/>
        <v>130.04928482980498</v>
      </c>
      <c r="BN35" s="131">
        <v>136.55174907129523</v>
      </c>
      <c r="BO35" s="131">
        <v>130.04928482980498</v>
      </c>
      <c r="BP35" s="135">
        <f t="shared" si="31"/>
        <v>6.5024642414902489</v>
      </c>
      <c r="BQ35" s="135">
        <f t="shared" si="32"/>
        <v>136.55174907129523</v>
      </c>
      <c r="BR35" s="135">
        <f t="shared" si="33"/>
        <v>17.751727379268381</v>
      </c>
      <c r="BS35" s="135">
        <f t="shared" si="34"/>
        <v>154.30347645056361</v>
      </c>
      <c r="BT35" s="131">
        <v>162.01865027309179</v>
      </c>
      <c r="BU35" s="129">
        <f t="shared" si="35"/>
        <v>24.30279754096377</v>
      </c>
      <c r="BV35" s="131">
        <v>154.30347645056361</v>
      </c>
      <c r="BW35" s="135">
        <f t="shared" si="36"/>
        <v>7.7151738225281807</v>
      </c>
      <c r="BX35" s="135">
        <f t="shared" si="37"/>
        <v>162.01865027309179</v>
      </c>
      <c r="BY35" s="132">
        <f t="shared" si="38"/>
        <v>186.32144781405557</v>
      </c>
    </row>
    <row r="36" spans="1:77" ht="15.9" customHeight="1" x14ac:dyDescent="0.3">
      <c r="A36" s="5"/>
      <c r="B36" s="92" t="s">
        <v>315</v>
      </c>
      <c r="C36" s="95">
        <v>5962</v>
      </c>
      <c r="D36" s="279" t="s">
        <v>28</v>
      </c>
      <c r="E36" s="88" t="s">
        <v>119</v>
      </c>
      <c r="F36" s="96">
        <v>54</v>
      </c>
      <c r="G36" s="96">
        <v>73</v>
      </c>
      <c r="H36" s="96">
        <v>12</v>
      </c>
      <c r="I36" s="97" t="s">
        <v>9</v>
      </c>
      <c r="J36" s="93">
        <f t="shared" si="41"/>
        <v>8097.2259203133417</v>
      </c>
      <c r="K36" s="57">
        <v>256.46225421559166</v>
      </c>
      <c r="M36" s="136">
        <v>45.709621040000002</v>
      </c>
      <c r="N36" s="136">
        <v>43.122284000000001</v>
      </c>
      <c r="O36" s="129">
        <f t="shared" si="40"/>
        <v>2.58733704</v>
      </c>
      <c r="P36" s="132">
        <f t="shared" si="0"/>
        <v>45.709621040000002</v>
      </c>
      <c r="Q36" s="129">
        <f t="shared" si="1"/>
        <v>5.9422507352</v>
      </c>
      <c r="R36" s="132">
        <f t="shared" si="2"/>
        <v>51.6518717752</v>
      </c>
      <c r="S36" s="136">
        <v>51.6518717752</v>
      </c>
      <c r="T36" s="129">
        <f t="shared" si="3"/>
        <v>5.16518717752</v>
      </c>
      <c r="U36" s="133">
        <f t="shared" si="4"/>
        <v>56.817058952720004</v>
      </c>
      <c r="V36" s="136">
        <v>56.817058952720004</v>
      </c>
      <c r="W36" s="129">
        <f t="shared" si="5"/>
        <v>3.4090235371632001</v>
      </c>
      <c r="X36" s="132">
        <f t="shared" si="6"/>
        <v>60.226082489883204</v>
      </c>
      <c r="Y36" s="136">
        <v>60.226082489883204</v>
      </c>
      <c r="Z36" s="129">
        <f t="shared" si="7"/>
        <v>4.8180865991906563</v>
      </c>
      <c r="AA36" s="132">
        <f t="shared" si="8"/>
        <v>65.044169089073861</v>
      </c>
      <c r="AB36" s="132">
        <f t="shared" si="44"/>
        <v>256.46225421559166</v>
      </c>
      <c r="AC36" s="136">
        <v>65.044169089073861</v>
      </c>
      <c r="AD36" s="129">
        <f t="shared" si="9"/>
        <v>6.5044169089073867</v>
      </c>
      <c r="AE36" s="134">
        <f t="shared" si="10"/>
        <v>71.548585997981249</v>
      </c>
      <c r="AF36" s="136">
        <v>76.55698701783993</v>
      </c>
      <c r="AG36" s="136">
        <v>71.548585997981249</v>
      </c>
      <c r="AH36" s="129">
        <f t="shared" si="11"/>
        <v>5.0084010198586872</v>
      </c>
      <c r="AI36" s="132">
        <f t="shared" si="12"/>
        <v>76.55698701783993</v>
      </c>
      <c r="AK36" s="132">
        <f t="shared" si="13"/>
        <v>11.483548052675989</v>
      </c>
      <c r="AL36" s="134">
        <f t="shared" si="14"/>
        <v>88.040535070515915</v>
      </c>
      <c r="AM36" s="129">
        <f t="shared" si="15"/>
        <v>20.516980337247332</v>
      </c>
      <c r="AN36" s="134">
        <f t="shared" si="16"/>
        <v>276.97923455283899</v>
      </c>
      <c r="AP36" s="136">
        <v>95.083777876157185</v>
      </c>
      <c r="AQ36" s="129">
        <f t="shared" si="42"/>
        <v>6.655864451331003</v>
      </c>
      <c r="AR36" s="134">
        <f t="shared" si="43"/>
        <v>101.73964232748818</v>
      </c>
      <c r="AS36" s="136">
        <v>109.87881371368724</v>
      </c>
      <c r="AT36" s="136">
        <v>101.73964232748818</v>
      </c>
      <c r="AU36" s="129">
        <f t="shared" si="17"/>
        <v>8.1391713861990542</v>
      </c>
      <c r="AV36" s="134">
        <f t="shared" si="18"/>
        <v>109.87881371368724</v>
      </c>
      <c r="AW36" s="135">
        <f t="shared" si="19"/>
        <v>8.7903050970949792</v>
      </c>
      <c r="AX36" s="135">
        <f t="shared" si="20"/>
        <v>118.66911881078221</v>
      </c>
      <c r="AY36" s="136">
        <v>118.66911881078221</v>
      </c>
      <c r="AZ36" s="135">
        <f t="shared" si="21"/>
        <v>10.6802206929704</v>
      </c>
      <c r="BA36" s="135">
        <f t="shared" si="22"/>
        <v>129.34933950375262</v>
      </c>
      <c r="BB36" s="136">
        <v>129.34933950375262</v>
      </c>
      <c r="BC36" s="135">
        <f t="shared" si="23"/>
        <v>11.641440555337736</v>
      </c>
      <c r="BD36" s="135">
        <f t="shared" si="24"/>
        <v>140.99078005909035</v>
      </c>
      <c r="BE36" s="136">
        <v>140.99078005909035</v>
      </c>
      <c r="BF36" s="135">
        <f t="shared" si="25"/>
        <v>12.689170205318133</v>
      </c>
      <c r="BG36" s="135">
        <f t="shared" si="26"/>
        <v>153.67995026440849</v>
      </c>
      <c r="BH36" s="136">
        <v>172.1215442961375</v>
      </c>
      <c r="BI36" s="136">
        <v>153.67995026440849</v>
      </c>
      <c r="BJ36" s="135">
        <f t="shared" si="27"/>
        <v>18.441594031729018</v>
      </c>
      <c r="BK36" s="135">
        <f t="shared" si="28"/>
        <v>172.1215442961375</v>
      </c>
      <c r="BL36" s="135">
        <f t="shared" si="29"/>
        <v>6.8848617718455003</v>
      </c>
      <c r="BM36" s="135">
        <f t="shared" si="30"/>
        <v>179.00640606798299</v>
      </c>
      <c r="BN36" s="136">
        <v>187.95672637138213</v>
      </c>
      <c r="BO36" s="136">
        <v>179.00640606798299</v>
      </c>
      <c r="BP36" s="135">
        <f t="shared" si="31"/>
        <v>8.950320303399149</v>
      </c>
      <c r="BQ36" s="135">
        <f t="shared" si="32"/>
        <v>187.95672637138213</v>
      </c>
      <c r="BR36" s="135">
        <f t="shared" si="33"/>
        <v>24.434374428279675</v>
      </c>
      <c r="BS36" s="135">
        <f t="shared" si="34"/>
        <v>212.39110079966181</v>
      </c>
      <c r="BT36" s="136">
        <v>223.0106558396449</v>
      </c>
      <c r="BU36" s="129">
        <f t="shared" si="35"/>
        <v>33.45159837594673</v>
      </c>
      <c r="BV36" s="136">
        <v>212.39110079966181</v>
      </c>
      <c r="BW36" s="135">
        <f t="shared" si="36"/>
        <v>10.619555039983091</v>
      </c>
      <c r="BX36" s="135">
        <f t="shared" si="37"/>
        <v>223.0106558396449</v>
      </c>
      <c r="BY36" s="132">
        <f t="shared" si="38"/>
        <v>256.46225421559166</v>
      </c>
    </row>
    <row r="37" spans="1:77" ht="15.9" customHeight="1" x14ac:dyDescent="0.3">
      <c r="A37" s="5"/>
      <c r="B37" s="92" t="s">
        <v>316</v>
      </c>
      <c r="C37" s="95">
        <v>8739</v>
      </c>
      <c r="D37" s="279" t="s">
        <v>28</v>
      </c>
      <c r="E37" s="88" t="s">
        <v>490</v>
      </c>
      <c r="F37" s="96">
        <v>38.1</v>
      </c>
      <c r="G37" s="96">
        <v>60.3</v>
      </c>
      <c r="H37" s="96">
        <v>12.7</v>
      </c>
      <c r="I37" s="97" t="s">
        <v>9</v>
      </c>
      <c r="J37" s="93">
        <f t="shared" si="41"/>
        <v>5143.2931608513209</v>
      </c>
      <c r="K37" s="57">
        <v>162.90277325898316</v>
      </c>
      <c r="M37" s="136">
        <v>29.034385799999992</v>
      </c>
      <c r="N37" s="136">
        <v>27.390929999999994</v>
      </c>
      <c r="O37" s="129">
        <f t="shared" si="40"/>
        <v>1.6434557999999995</v>
      </c>
      <c r="P37" s="132">
        <f t="shared" si="0"/>
        <v>29.034385799999992</v>
      </c>
      <c r="Q37" s="129">
        <f t="shared" si="1"/>
        <v>3.7744701539999985</v>
      </c>
      <c r="R37" s="132">
        <f t="shared" si="2"/>
        <v>32.808855953999988</v>
      </c>
      <c r="S37" s="136">
        <v>32.808855953999988</v>
      </c>
      <c r="T37" s="129">
        <f t="shared" si="3"/>
        <v>3.2808855953999987</v>
      </c>
      <c r="U37" s="133">
        <f t="shared" si="4"/>
        <v>36.089741549399989</v>
      </c>
      <c r="V37" s="136">
        <v>36.089741549399989</v>
      </c>
      <c r="W37" s="129">
        <f t="shared" si="5"/>
        <v>2.1653844929639994</v>
      </c>
      <c r="X37" s="132">
        <f t="shared" si="6"/>
        <v>38.25512604236399</v>
      </c>
      <c r="Y37" s="136">
        <v>38.25512604236399</v>
      </c>
      <c r="Z37" s="129">
        <f t="shared" si="7"/>
        <v>3.0604100833891192</v>
      </c>
      <c r="AA37" s="132">
        <f t="shared" si="8"/>
        <v>41.315536125753113</v>
      </c>
      <c r="AB37" s="132">
        <f t="shared" si="44"/>
        <v>162.90277325898316</v>
      </c>
      <c r="AC37" s="136">
        <v>41.315536125753113</v>
      </c>
      <c r="AD37" s="129">
        <f t="shared" si="9"/>
        <v>4.1315536125753107</v>
      </c>
      <c r="AE37" s="134">
        <f t="shared" si="10"/>
        <v>45.447089738328422</v>
      </c>
      <c r="AF37" s="136">
        <v>48.628386020011412</v>
      </c>
      <c r="AG37" s="136">
        <v>45.447089738328422</v>
      </c>
      <c r="AH37" s="129">
        <f t="shared" si="11"/>
        <v>3.1812962816829895</v>
      </c>
      <c r="AI37" s="132">
        <f t="shared" si="12"/>
        <v>48.628386020011412</v>
      </c>
      <c r="AK37" s="132">
        <f t="shared" si="13"/>
        <v>7.2942579030017116</v>
      </c>
      <c r="AL37" s="134">
        <f t="shared" si="14"/>
        <v>55.922643923013126</v>
      </c>
      <c r="AM37" s="129">
        <f t="shared" si="15"/>
        <v>13.032221860718654</v>
      </c>
      <c r="AN37" s="134">
        <f t="shared" si="16"/>
        <v>175.93499511970182</v>
      </c>
      <c r="AP37" s="136">
        <v>60.396455436854176</v>
      </c>
      <c r="AQ37" s="129">
        <f t="shared" si="42"/>
        <v>4.2277518805797927</v>
      </c>
      <c r="AR37" s="134">
        <f t="shared" si="43"/>
        <v>64.624207317433971</v>
      </c>
      <c r="AS37" s="136">
        <v>69.794143902828694</v>
      </c>
      <c r="AT37" s="136">
        <v>64.624207317433971</v>
      </c>
      <c r="AU37" s="129">
        <f t="shared" si="17"/>
        <v>5.1699365853947175</v>
      </c>
      <c r="AV37" s="134">
        <f t="shared" si="18"/>
        <v>69.794143902828694</v>
      </c>
      <c r="AW37" s="135">
        <f t="shared" si="19"/>
        <v>5.5835315122262958</v>
      </c>
      <c r="AX37" s="135">
        <f t="shared" si="20"/>
        <v>75.377675415054995</v>
      </c>
      <c r="AY37" s="136">
        <v>75.377675415054995</v>
      </c>
      <c r="AZ37" s="135">
        <f t="shared" si="21"/>
        <v>6.7839907873549494</v>
      </c>
      <c r="BA37" s="135">
        <f t="shared" si="22"/>
        <v>82.161666202409947</v>
      </c>
      <c r="BB37" s="136">
        <v>82.161666202409947</v>
      </c>
      <c r="BC37" s="135">
        <f t="shared" si="23"/>
        <v>7.3945499582168948</v>
      </c>
      <c r="BD37" s="135">
        <f t="shared" si="24"/>
        <v>89.556216160626846</v>
      </c>
      <c r="BE37" s="136">
        <v>89.556216160626846</v>
      </c>
      <c r="BF37" s="135">
        <f t="shared" si="25"/>
        <v>8.0600594544564164</v>
      </c>
      <c r="BG37" s="135">
        <f t="shared" si="26"/>
        <v>97.616275615083268</v>
      </c>
      <c r="BH37" s="136">
        <v>109.33022868889326</v>
      </c>
      <c r="BI37" s="136">
        <v>97.616275615083268</v>
      </c>
      <c r="BJ37" s="135">
        <f t="shared" si="27"/>
        <v>11.713953073809993</v>
      </c>
      <c r="BK37" s="135">
        <f t="shared" si="28"/>
        <v>109.33022868889326</v>
      </c>
      <c r="BL37" s="135">
        <f t="shared" si="29"/>
        <v>4.3732091475557304</v>
      </c>
      <c r="BM37" s="135">
        <f t="shared" si="30"/>
        <v>113.70343783644898</v>
      </c>
      <c r="BN37" s="136">
        <v>119.38860972827143</v>
      </c>
      <c r="BO37" s="136">
        <v>113.70343783644898</v>
      </c>
      <c r="BP37" s="135">
        <f t="shared" si="31"/>
        <v>5.6851718918224492</v>
      </c>
      <c r="BQ37" s="135">
        <f t="shared" si="32"/>
        <v>119.38860972827143</v>
      </c>
      <c r="BR37" s="135">
        <f t="shared" si="33"/>
        <v>15.520519264675286</v>
      </c>
      <c r="BS37" s="135">
        <f t="shared" si="34"/>
        <v>134.90912899294671</v>
      </c>
      <c r="BT37" s="136">
        <v>141.65458544259405</v>
      </c>
      <c r="BU37" s="129">
        <f t="shared" si="35"/>
        <v>21.248187816389109</v>
      </c>
      <c r="BV37" s="136">
        <v>134.90912899294671</v>
      </c>
      <c r="BW37" s="135">
        <f t="shared" si="36"/>
        <v>6.7454564496473353</v>
      </c>
      <c r="BX37" s="135">
        <f t="shared" si="37"/>
        <v>141.65458544259405</v>
      </c>
      <c r="BY37" s="132">
        <f t="shared" si="38"/>
        <v>162.90277325898316</v>
      </c>
    </row>
    <row r="38" spans="1:77" ht="15.9" customHeight="1" x14ac:dyDescent="0.3">
      <c r="A38" s="5"/>
      <c r="B38" s="92" t="s">
        <v>479</v>
      </c>
      <c r="C38" s="95">
        <v>9831</v>
      </c>
      <c r="D38" s="279" t="s">
        <v>28</v>
      </c>
      <c r="E38" s="88" t="s">
        <v>121</v>
      </c>
      <c r="F38" s="96" t="s">
        <v>22</v>
      </c>
      <c r="G38" s="96" t="s">
        <v>23</v>
      </c>
      <c r="H38" s="96" t="s">
        <v>24</v>
      </c>
      <c r="I38" s="97" t="s">
        <v>7</v>
      </c>
      <c r="J38" s="93">
        <f t="shared" si="41"/>
        <v>34476.037137830717</v>
      </c>
      <c r="K38" s="57">
        <v>1091.9544900689107</v>
      </c>
      <c r="M38" s="136">
        <v>194.62055375999998</v>
      </c>
      <c r="N38" s="136">
        <v>183.60429599999998</v>
      </c>
      <c r="O38" s="129">
        <f t="shared" si="40"/>
        <v>11.016257759999998</v>
      </c>
      <c r="P38" s="132">
        <f t="shared" si="0"/>
        <v>194.62055375999998</v>
      </c>
      <c r="Q38" s="129">
        <f t="shared" si="1"/>
        <v>25.300671988799998</v>
      </c>
      <c r="R38" s="132">
        <f t="shared" si="2"/>
        <v>219.92122574879997</v>
      </c>
      <c r="S38" s="136">
        <v>219.92122574879997</v>
      </c>
      <c r="T38" s="129">
        <f t="shared" si="3"/>
        <v>21.992122574879996</v>
      </c>
      <c r="U38" s="133">
        <f t="shared" si="4"/>
        <v>241.91334832367997</v>
      </c>
      <c r="V38" s="136">
        <v>241.91334832367997</v>
      </c>
      <c r="W38" s="129">
        <f t="shared" si="5"/>
        <v>14.514800899420798</v>
      </c>
      <c r="X38" s="132">
        <f t="shared" si="6"/>
        <v>256.42814922310077</v>
      </c>
      <c r="Y38" s="136">
        <v>256.42814922310077</v>
      </c>
      <c r="Z38" s="129">
        <f t="shared" si="7"/>
        <v>20.514251937848062</v>
      </c>
      <c r="AA38" s="132">
        <f t="shared" si="8"/>
        <v>276.94240116094886</v>
      </c>
      <c r="AB38" s="132">
        <f t="shared" si="44"/>
        <v>1091.9544900689107</v>
      </c>
      <c r="AC38" s="136">
        <v>276.94240116094886</v>
      </c>
      <c r="AD38" s="129">
        <f t="shared" si="9"/>
        <v>27.694240116094889</v>
      </c>
      <c r="AE38" s="134">
        <f t="shared" si="10"/>
        <v>304.63664127704374</v>
      </c>
      <c r="AF38" s="136">
        <v>325.9612061664368</v>
      </c>
      <c r="AG38" s="136">
        <v>304.63664127704374</v>
      </c>
      <c r="AH38" s="129">
        <f t="shared" si="11"/>
        <v>21.324564889393059</v>
      </c>
      <c r="AI38" s="132">
        <f t="shared" si="12"/>
        <v>325.9612061664368</v>
      </c>
      <c r="AK38" s="132">
        <f t="shared" si="13"/>
        <v>48.894180924965518</v>
      </c>
      <c r="AL38" s="134">
        <f t="shared" si="14"/>
        <v>374.85538709140229</v>
      </c>
      <c r="AM38" s="129">
        <f t="shared" si="15"/>
        <v>87.356359205512859</v>
      </c>
      <c r="AN38" s="134">
        <f t="shared" si="16"/>
        <v>1179.3108492744236</v>
      </c>
      <c r="AP38" s="136">
        <v>404.84381805871448</v>
      </c>
      <c r="AQ38" s="129">
        <f t="shared" si="42"/>
        <v>28.33906726411001</v>
      </c>
      <c r="AR38" s="134">
        <f t="shared" si="43"/>
        <v>433.18288532282446</v>
      </c>
      <c r="AS38" s="136">
        <v>467.83751614865042</v>
      </c>
      <c r="AT38" s="136">
        <v>433.18288532282446</v>
      </c>
      <c r="AU38" s="129">
        <f t="shared" si="17"/>
        <v>34.654630825825954</v>
      </c>
      <c r="AV38" s="134">
        <f t="shared" si="18"/>
        <v>467.83751614865042</v>
      </c>
      <c r="AW38" s="135">
        <f t="shared" si="19"/>
        <v>37.427001291892033</v>
      </c>
      <c r="AX38" s="135">
        <f t="shared" si="20"/>
        <v>505.26451744054248</v>
      </c>
      <c r="AY38" s="136">
        <v>505.26451744054248</v>
      </c>
      <c r="AZ38" s="135">
        <f t="shared" si="21"/>
        <v>45.473806569648822</v>
      </c>
      <c r="BA38" s="135">
        <f t="shared" si="22"/>
        <v>550.73832401019126</v>
      </c>
      <c r="BB38" s="136">
        <v>550.73832401019126</v>
      </c>
      <c r="BC38" s="135">
        <f t="shared" si="23"/>
        <v>49.566449160917216</v>
      </c>
      <c r="BD38" s="135">
        <f t="shared" si="24"/>
        <v>600.30477317110854</v>
      </c>
      <c r="BE38" s="136">
        <v>600.30477317110854</v>
      </c>
      <c r="BF38" s="135">
        <f t="shared" si="25"/>
        <v>54.027429585399766</v>
      </c>
      <c r="BG38" s="135">
        <f t="shared" si="26"/>
        <v>654.33220275650831</v>
      </c>
      <c r="BH38" s="136">
        <v>732.85206708728936</v>
      </c>
      <c r="BI38" s="136">
        <v>654.33220275650831</v>
      </c>
      <c r="BJ38" s="135">
        <f t="shared" si="27"/>
        <v>78.519864330781004</v>
      </c>
      <c r="BK38" s="135">
        <f t="shared" si="28"/>
        <v>732.85206708728936</v>
      </c>
      <c r="BL38" s="135">
        <f t="shared" si="29"/>
        <v>29.314082683491574</v>
      </c>
      <c r="BM38" s="135">
        <f t="shared" si="30"/>
        <v>762.16614977078098</v>
      </c>
      <c r="BN38" s="136">
        <v>800.27445725932</v>
      </c>
      <c r="BO38" s="136">
        <v>762.16614977078098</v>
      </c>
      <c r="BP38" s="135">
        <f t="shared" si="31"/>
        <v>38.108307488539047</v>
      </c>
      <c r="BQ38" s="135">
        <f t="shared" si="32"/>
        <v>800.27445725932</v>
      </c>
      <c r="BR38" s="135">
        <f t="shared" si="33"/>
        <v>104.03567944371159</v>
      </c>
      <c r="BS38" s="135">
        <f t="shared" si="34"/>
        <v>904.31013670303162</v>
      </c>
      <c r="BT38" s="136">
        <v>949.5256435381832</v>
      </c>
      <c r="BU38" s="129">
        <f t="shared" si="35"/>
        <v>142.42884653072747</v>
      </c>
      <c r="BV38" s="136">
        <v>904.31013670303162</v>
      </c>
      <c r="BW38" s="135">
        <f t="shared" si="36"/>
        <v>45.215506835151579</v>
      </c>
      <c r="BX38" s="135">
        <f t="shared" si="37"/>
        <v>949.5256435381832</v>
      </c>
      <c r="BY38" s="132">
        <f t="shared" si="38"/>
        <v>1091.9544900689107</v>
      </c>
    </row>
    <row r="39" spans="1:77" ht="15.9" customHeight="1" x14ac:dyDescent="0.3">
      <c r="A39" s="5"/>
      <c r="B39" s="92" t="s">
        <v>317</v>
      </c>
      <c r="C39" s="95">
        <v>9918</v>
      </c>
      <c r="D39" s="279" t="s">
        <v>28</v>
      </c>
      <c r="E39" s="88" t="s">
        <v>120</v>
      </c>
      <c r="F39" s="96" t="s">
        <v>25</v>
      </c>
      <c r="G39" s="96" t="s">
        <v>26</v>
      </c>
      <c r="H39" s="96" t="s">
        <v>27</v>
      </c>
      <c r="I39" s="97" t="s">
        <v>9</v>
      </c>
      <c r="J39" s="93">
        <f t="shared" si="41"/>
        <v>22436.368272542233</v>
      </c>
      <c r="K39" s="57">
        <v>710.62381613340153</v>
      </c>
      <c r="M39" s="136">
        <v>126.65546217241994</v>
      </c>
      <c r="N39" s="136">
        <v>119.4862850683207</v>
      </c>
      <c r="O39" s="129">
        <f t="shared" si="40"/>
        <v>7.1691771040992425</v>
      </c>
      <c r="P39" s="132">
        <f t="shared" si="0"/>
        <v>126.65546217241994</v>
      </c>
      <c r="Q39" s="129">
        <f t="shared" si="1"/>
        <v>16.465210082414593</v>
      </c>
      <c r="R39" s="132">
        <f t="shared" si="2"/>
        <v>143.12067225483455</v>
      </c>
      <c r="S39" s="136">
        <v>143.12067225483455</v>
      </c>
      <c r="T39" s="129">
        <f t="shared" si="3"/>
        <v>14.312067225483453</v>
      </c>
      <c r="U39" s="133">
        <f t="shared" si="4"/>
        <v>157.43273948031799</v>
      </c>
      <c r="V39" s="136">
        <v>157.43273948031799</v>
      </c>
      <c r="W39" s="129">
        <f t="shared" si="5"/>
        <v>9.4459643688190802</v>
      </c>
      <c r="X39" s="132">
        <f t="shared" si="6"/>
        <v>166.87870384913708</v>
      </c>
      <c r="Y39" s="136">
        <v>166.87870384913708</v>
      </c>
      <c r="Z39" s="129">
        <f t="shared" si="7"/>
        <v>13.350296307930966</v>
      </c>
      <c r="AA39" s="132">
        <f t="shared" si="8"/>
        <v>180.22900015706804</v>
      </c>
      <c r="AB39" s="132">
        <f t="shared" si="44"/>
        <v>710.62381613340153</v>
      </c>
      <c r="AC39" s="136">
        <v>180.22900015706804</v>
      </c>
      <c r="AD39" s="129">
        <f t="shared" si="9"/>
        <v>18.022900015706803</v>
      </c>
      <c r="AE39" s="134">
        <f t="shared" si="10"/>
        <v>198.25190017277484</v>
      </c>
      <c r="AF39" s="136">
        <v>212.12953318486908</v>
      </c>
      <c r="AG39" s="136">
        <v>198.25190017277484</v>
      </c>
      <c r="AH39" s="129">
        <f t="shared" si="11"/>
        <v>13.877633012094238</v>
      </c>
      <c r="AI39" s="132">
        <f t="shared" si="12"/>
        <v>212.12953318486908</v>
      </c>
      <c r="AK39" s="132">
        <f t="shared" si="13"/>
        <v>31.819429977730358</v>
      </c>
      <c r="AL39" s="134">
        <f t="shared" si="14"/>
        <v>243.94896316259943</v>
      </c>
      <c r="AM39" s="129">
        <f t="shared" si="15"/>
        <v>56.849905290672126</v>
      </c>
      <c r="AN39" s="134">
        <f t="shared" si="16"/>
        <v>767.47372142407369</v>
      </c>
      <c r="AP39" s="136">
        <v>263.46488021560737</v>
      </c>
      <c r="AQ39" s="129">
        <f t="shared" si="42"/>
        <v>18.442541615092516</v>
      </c>
      <c r="AR39" s="134">
        <f t="shared" si="43"/>
        <v>281.90742183069989</v>
      </c>
      <c r="AS39" s="136">
        <v>304.4600155771559</v>
      </c>
      <c r="AT39" s="136">
        <v>281.90742183069989</v>
      </c>
      <c r="AU39" s="129">
        <f t="shared" si="17"/>
        <v>22.55259374645599</v>
      </c>
      <c r="AV39" s="134">
        <f t="shared" si="18"/>
        <v>304.4600155771559</v>
      </c>
      <c r="AW39" s="135">
        <f t="shared" si="19"/>
        <v>24.356801246172473</v>
      </c>
      <c r="AX39" s="135">
        <f t="shared" si="20"/>
        <v>328.8168168233284</v>
      </c>
      <c r="AY39" s="136">
        <v>328.8168168233284</v>
      </c>
      <c r="AZ39" s="135">
        <f t="shared" si="21"/>
        <v>29.593513514099556</v>
      </c>
      <c r="BA39" s="135">
        <f t="shared" si="22"/>
        <v>358.41033033742792</v>
      </c>
      <c r="BB39" s="136">
        <v>358.41033033742792</v>
      </c>
      <c r="BC39" s="135">
        <f t="shared" si="23"/>
        <v>32.256929730368512</v>
      </c>
      <c r="BD39" s="135">
        <f t="shared" si="24"/>
        <v>390.66726006779641</v>
      </c>
      <c r="BE39" s="136">
        <v>390.66726006779641</v>
      </c>
      <c r="BF39" s="135">
        <f t="shared" si="25"/>
        <v>35.160053406101675</v>
      </c>
      <c r="BG39" s="135">
        <f t="shared" si="26"/>
        <v>425.82731347389807</v>
      </c>
      <c r="BH39" s="136">
        <v>476.92659109076584</v>
      </c>
      <c r="BI39" s="136">
        <v>425.82731347389807</v>
      </c>
      <c r="BJ39" s="135">
        <f t="shared" si="27"/>
        <v>51.099277616867766</v>
      </c>
      <c r="BK39" s="135">
        <f t="shared" si="28"/>
        <v>476.92659109076584</v>
      </c>
      <c r="BL39" s="135">
        <f t="shared" si="29"/>
        <v>19.077063643630634</v>
      </c>
      <c r="BM39" s="135">
        <f t="shared" si="30"/>
        <v>496.00365473439649</v>
      </c>
      <c r="BN39" s="136">
        <v>520.80383747111637</v>
      </c>
      <c r="BO39" s="136">
        <v>496.00365473439649</v>
      </c>
      <c r="BP39" s="135">
        <f t="shared" si="31"/>
        <v>24.800182736719822</v>
      </c>
      <c r="BQ39" s="135">
        <f t="shared" si="32"/>
        <v>520.80383747111637</v>
      </c>
      <c r="BR39" s="135">
        <f t="shared" si="33"/>
        <v>67.704498871245121</v>
      </c>
      <c r="BS39" s="135">
        <f t="shared" si="34"/>
        <v>588.50833634236153</v>
      </c>
      <c r="BT39" s="136">
        <v>617.93375315947958</v>
      </c>
      <c r="BU39" s="129">
        <f t="shared" si="35"/>
        <v>92.69006297392194</v>
      </c>
      <c r="BV39" s="136">
        <v>588.50833634236153</v>
      </c>
      <c r="BW39" s="135">
        <f t="shared" si="36"/>
        <v>29.425416817118077</v>
      </c>
      <c r="BX39" s="135">
        <f t="shared" si="37"/>
        <v>617.93375315947958</v>
      </c>
      <c r="BY39" s="132">
        <f t="shared" si="38"/>
        <v>710.62381613340153</v>
      </c>
    </row>
    <row r="40" spans="1:77" ht="15.9" customHeight="1" x14ac:dyDescent="0.3">
      <c r="A40" s="5"/>
      <c r="B40" s="92" t="s">
        <v>481</v>
      </c>
      <c r="C40" s="95">
        <v>9917</v>
      </c>
      <c r="D40" s="279" t="s">
        <v>28</v>
      </c>
      <c r="E40" s="88" t="s">
        <v>91</v>
      </c>
      <c r="F40" s="96">
        <v>30</v>
      </c>
      <c r="G40" s="96">
        <v>62.1</v>
      </c>
      <c r="H40" s="96">
        <v>13.5</v>
      </c>
      <c r="I40" s="97" t="s">
        <v>8</v>
      </c>
      <c r="J40" s="93">
        <f t="shared" si="41"/>
        <v>7730.912701403844</v>
      </c>
      <c r="K40" s="57">
        <v>244.86006912219813</v>
      </c>
      <c r="M40" s="136">
        <v>43.641747599999995</v>
      </c>
      <c r="N40" s="136">
        <v>41.171459999999996</v>
      </c>
      <c r="O40" s="129">
        <f t="shared" si="40"/>
        <v>2.4702875999999998</v>
      </c>
      <c r="P40" s="132">
        <f t="shared" si="0"/>
        <v>43.641747599999995</v>
      </c>
      <c r="Q40" s="129">
        <f t="shared" si="1"/>
        <v>5.6734271879999998</v>
      </c>
      <c r="R40" s="132">
        <f t="shared" si="2"/>
        <v>49.315174787999993</v>
      </c>
      <c r="S40" s="136">
        <v>49.315174787999993</v>
      </c>
      <c r="T40" s="129">
        <f t="shared" si="3"/>
        <v>4.9315174787999991</v>
      </c>
      <c r="U40" s="133">
        <f t="shared" si="4"/>
        <v>54.24669226679999</v>
      </c>
      <c r="V40" s="136">
        <v>54.24669226679999</v>
      </c>
      <c r="W40" s="129">
        <f t="shared" si="5"/>
        <v>3.2548015360079994</v>
      </c>
      <c r="X40" s="132">
        <f t="shared" si="6"/>
        <v>57.501493802807985</v>
      </c>
      <c r="Y40" s="136">
        <v>57.501493802807985</v>
      </c>
      <c r="Z40" s="129">
        <f t="shared" si="7"/>
        <v>4.6001195042246392</v>
      </c>
      <c r="AA40" s="132">
        <f t="shared" si="8"/>
        <v>62.101613307032622</v>
      </c>
      <c r="AB40" s="132">
        <f t="shared" si="44"/>
        <v>244.86006912219813</v>
      </c>
      <c r="AC40" s="136">
        <v>62.101613307032622</v>
      </c>
      <c r="AD40" s="129">
        <f t="shared" si="9"/>
        <v>6.2101613307032624</v>
      </c>
      <c r="AE40" s="134">
        <f t="shared" si="10"/>
        <v>68.31177463773588</v>
      </c>
      <c r="AF40" s="136">
        <v>73.093598862377391</v>
      </c>
      <c r="AG40" s="136">
        <v>68.31177463773588</v>
      </c>
      <c r="AH40" s="129">
        <f t="shared" si="11"/>
        <v>4.781824224641511</v>
      </c>
      <c r="AI40" s="132">
        <f t="shared" si="12"/>
        <v>73.093598862377391</v>
      </c>
      <c r="AK40" s="132">
        <f t="shared" si="13"/>
        <v>10.96403982935661</v>
      </c>
      <c r="AL40" s="134">
        <f t="shared" si="14"/>
        <v>84.057638691733999</v>
      </c>
      <c r="AM40" s="129">
        <f t="shared" si="15"/>
        <v>19.588805529775851</v>
      </c>
      <c r="AN40" s="134">
        <f t="shared" si="16"/>
        <v>264.44887465197399</v>
      </c>
      <c r="AP40" s="136">
        <v>90.782249787072715</v>
      </c>
      <c r="AQ40" s="129">
        <f t="shared" si="42"/>
        <v>6.3547574850950896</v>
      </c>
      <c r="AR40" s="134">
        <f t="shared" si="43"/>
        <v>97.137007272167807</v>
      </c>
      <c r="AS40" s="136">
        <v>104.90796785394123</v>
      </c>
      <c r="AT40" s="136">
        <v>97.137007272167807</v>
      </c>
      <c r="AU40" s="129">
        <f t="shared" si="17"/>
        <v>7.7709605817734246</v>
      </c>
      <c r="AV40" s="134">
        <f t="shared" si="18"/>
        <v>104.90796785394123</v>
      </c>
      <c r="AW40" s="135">
        <f t="shared" si="19"/>
        <v>8.3926374283152985</v>
      </c>
      <c r="AX40" s="135">
        <f t="shared" si="20"/>
        <v>113.30060528225653</v>
      </c>
      <c r="AY40" s="136">
        <v>113.30060528225653</v>
      </c>
      <c r="AZ40" s="135">
        <f t="shared" si="21"/>
        <v>10.197054475403087</v>
      </c>
      <c r="BA40" s="135">
        <f t="shared" si="22"/>
        <v>123.49765975765962</v>
      </c>
      <c r="BB40" s="136">
        <v>123.49765975765962</v>
      </c>
      <c r="BC40" s="135">
        <f t="shared" si="23"/>
        <v>11.114789378189366</v>
      </c>
      <c r="BD40" s="135">
        <f t="shared" si="24"/>
        <v>134.61244913584898</v>
      </c>
      <c r="BE40" s="136">
        <v>134.61244913584898</v>
      </c>
      <c r="BF40" s="135">
        <f t="shared" si="25"/>
        <v>12.115120422226408</v>
      </c>
      <c r="BG40" s="135">
        <f t="shared" si="26"/>
        <v>146.72756955807537</v>
      </c>
      <c r="BH40" s="136">
        <v>164.33487790504441</v>
      </c>
      <c r="BI40" s="136">
        <v>146.72756955807537</v>
      </c>
      <c r="BJ40" s="135">
        <f t="shared" si="27"/>
        <v>17.607308346969045</v>
      </c>
      <c r="BK40" s="135">
        <f t="shared" si="28"/>
        <v>164.33487790504441</v>
      </c>
      <c r="BL40" s="135">
        <f t="shared" si="29"/>
        <v>6.5733951162017767</v>
      </c>
      <c r="BM40" s="135">
        <f t="shared" si="30"/>
        <v>170.90827302124617</v>
      </c>
      <c r="BN40" s="136">
        <v>179.45368667230849</v>
      </c>
      <c r="BO40" s="136">
        <v>170.90827302124617</v>
      </c>
      <c r="BP40" s="135">
        <f t="shared" si="31"/>
        <v>8.5454136510623098</v>
      </c>
      <c r="BQ40" s="135">
        <f t="shared" si="32"/>
        <v>179.45368667230849</v>
      </c>
      <c r="BR40" s="135">
        <f t="shared" si="33"/>
        <v>23.328979267400104</v>
      </c>
      <c r="BS40" s="135">
        <f t="shared" si="34"/>
        <v>202.78266593970861</v>
      </c>
      <c r="BT40" s="136">
        <v>212.92179923669403</v>
      </c>
      <c r="BU40" s="129">
        <f t="shared" si="35"/>
        <v>31.938269885504106</v>
      </c>
      <c r="BV40" s="136">
        <v>202.78266593970861</v>
      </c>
      <c r="BW40" s="135">
        <f t="shared" si="36"/>
        <v>10.139133296985429</v>
      </c>
      <c r="BX40" s="135">
        <f t="shared" si="37"/>
        <v>212.92179923669403</v>
      </c>
      <c r="BY40" s="132">
        <f t="shared" si="38"/>
        <v>244.86006912219813</v>
      </c>
    </row>
    <row r="41" spans="1:77" ht="15.9" customHeight="1" thickBot="1" x14ac:dyDescent="0.35">
      <c r="A41" s="5"/>
      <c r="B41" s="281" t="s">
        <v>478</v>
      </c>
      <c r="C41" s="286"/>
      <c r="D41" s="341" t="s">
        <v>28</v>
      </c>
      <c r="E41" s="287" t="s">
        <v>92</v>
      </c>
      <c r="F41" s="288">
        <v>30</v>
      </c>
      <c r="G41" s="288">
        <v>62.1</v>
      </c>
      <c r="H41" s="288">
        <v>13.5</v>
      </c>
      <c r="I41" s="289" t="s">
        <v>8</v>
      </c>
      <c r="J41" s="94">
        <f t="shared" si="41"/>
        <v>12416.314338618298</v>
      </c>
      <c r="K41" s="57">
        <v>393.26011101443953</v>
      </c>
      <c r="M41" s="137">
        <v>70.091291599999991</v>
      </c>
      <c r="N41" s="137">
        <v>66.123859999999993</v>
      </c>
      <c r="O41" s="129">
        <f t="shared" si="40"/>
        <v>3.9674315999999994</v>
      </c>
      <c r="P41" s="132">
        <f t="shared" si="0"/>
        <v>70.091291599999991</v>
      </c>
      <c r="Q41" s="129">
        <f t="shared" si="1"/>
        <v>9.1118679079999989</v>
      </c>
      <c r="R41" s="132">
        <f t="shared" si="2"/>
        <v>79.203159507999985</v>
      </c>
      <c r="S41" s="137">
        <v>79.203159507999985</v>
      </c>
      <c r="T41" s="129">
        <f t="shared" si="3"/>
        <v>7.9203159507999992</v>
      </c>
      <c r="U41" s="133">
        <f t="shared" si="4"/>
        <v>87.123475458799987</v>
      </c>
      <c r="V41" s="137">
        <v>87.123475458799987</v>
      </c>
      <c r="W41" s="129">
        <f t="shared" si="5"/>
        <v>5.2274085275279996</v>
      </c>
      <c r="X41" s="132">
        <f t="shared" si="6"/>
        <v>92.350883986327986</v>
      </c>
      <c r="Y41" s="137">
        <v>92.350883986327986</v>
      </c>
      <c r="Z41" s="129">
        <f t="shared" si="7"/>
        <v>7.3880707189062385</v>
      </c>
      <c r="AA41" s="132">
        <f t="shared" si="8"/>
        <v>99.738954705234221</v>
      </c>
      <c r="AB41" s="132">
        <f t="shared" si="44"/>
        <v>393.26011101443953</v>
      </c>
      <c r="AC41" s="137">
        <v>99.738954705234221</v>
      </c>
      <c r="AD41" s="129">
        <f t="shared" si="9"/>
        <v>9.9738954705234217</v>
      </c>
      <c r="AE41" s="134">
        <f t="shared" si="10"/>
        <v>109.71285017575764</v>
      </c>
      <c r="AF41" s="137">
        <v>117.39274968806068</v>
      </c>
      <c r="AG41" s="137">
        <v>109.71285017575764</v>
      </c>
      <c r="AH41" s="129">
        <f t="shared" si="11"/>
        <v>7.6798995123030354</v>
      </c>
      <c r="AI41" s="132">
        <f t="shared" si="12"/>
        <v>117.39274968806068</v>
      </c>
      <c r="AK41" s="132">
        <f t="shared" si="13"/>
        <v>17.608912453209101</v>
      </c>
      <c r="AL41" s="134">
        <f t="shared" si="14"/>
        <v>135.00166214126978</v>
      </c>
      <c r="AM41" s="129">
        <f t="shared" si="15"/>
        <v>31.460808881155163</v>
      </c>
      <c r="AN41" s="134">
        <f t="shared" si="16"/>
        <v>424.7209198955947</v>
      </c>
      <c r="AP41" s="137">
        <v>145.80179511257137</v>
      </c>
      <c r="AQ41" s="129">
        <f t="shared" si="42"/>
        <v>10.206125657879996</v>
      </c>
      <c r="AR41" s="134">
        <f t="shared" si="43"/>
        <v>156.00792077045136</v>
      </c>
      <c r="AS41" s="137">
        <v>168.48855443208748</v>
      </c>
      <c r="AT41" s="137">
        <v>156.00792077045136</v>
      </c>
      <c r="AU41" s="129">
        <f t="shared" si="17"/>
        <v>12.480633661636109</v>
      </c>
      <c r="AV41" s="134">
        <f t="shared" si="18"/>
        <v>168.48855443208748</v>
      </c>
      <c r="AW41" s="135">
        <f t="shared" si="19"/>
        <v>13.479084354566998</v>
      </c>
      <c r="AX41" s="135">
        <f t="shared" si="20"/>
        <v>181.96763878665448</v>
      </c>
      <c r="AY41" s="137">
        <v>181.96763878665448</v>
      </c>
      <c r="AZ41" s="135">
        <f t="shared" si="21"/>
        <v>16.377087490798903</v>
      </c>
      <c r="BA41" s="135">
        <f t="shared" si="22"/>
        <v>198.34472627745339</v>
      </c>
      <c r="BB41" s="137">
        <v>198.34472627745339</v>
      </c>
      <c r="BC41" s="135">
        <f t="shared" si="23"/>
        <v>17.851025364970805</v>
      </c>
      <c r="BD41" s="135">
        <f t="shared" si="24"/>
        <v>216.1957516424242</v>
      </c>
      <c r="BE41" s="137">
        <v>216.1957516424242</v>
      </c>
      <c r="BF41" s="135">
        <f t="shared" si="25"/>
        <v>19.457617647818179</v>
      </c>
      <c r="BG41" s="135">
        <f t="shared" si="26"/>
        <v>235.65336929024238</v>
      </c>
      <c r="BH41" s="137">
        <v>263.93177360507144</v>
      </c>
      <c r="BI41" s="137">
        <v>235.65336929024238</v>
      </c>
      <c r="BJ41" s="135">
        <f t="shared" si="27"/>
        <v>28.278404314829082</v>
      </c>
      <c r="BK41" s="135">
        <f t="shared" si="28"/>
        <v>263.93177360507144</v>
      </c>
      <c r="BL41" s="135">
        <f t="shared" si="29"/>
        <v>10.557270944202857</v>
      </c>
      <c r="BM41" s="135">
        <f t="shared" si="30"/>
        <v>274.4890445492743</v>
      </c>
      <c r="BN41" s="137">
        <v>288.213496776738</v>
      </c>
      <c r="BO41" s="137">
        <v>274.4890445492743</v>
      </c>
      <c r="BP41" s="135">
        <f t="shared" si="31"/>
        <v>13.724452227463715</v>
      </c>
      <c r="BQ41" s="135">
        <f t="shared" si="32"/>
        <v>288.213496776738</v>
      </c>
      <c r="BR41" s="135">
        <f t="shared" si="33"/>
        <v>37.467754580975935</v>
      </c>
      <c r="BS41" s="135">
        <f t="shared" si="34"/>
        <v>325.6812513577139</v>
      </c>
      <c r="BT41" s="137">
        <v>341.96531392559962</v>
      </c>
      <c r="BU41" s="129">
        <f t="shared" si="35"/>
        <v>51.294797088839942</v>
      </c>
      <c r="BV41" s="137">
        <v>325.6812513577139</v>
      </c>
      <c r="BW41" s="135">
        <f t="shared" si="36"/>
        <v>16.284062567885695</v>
      </c>
      <c r="BX41" s="135">
        <f t="shared" si="37"/>
        <v>341.96531392559962</v>
      </c>
      <c r="BY41" s="132">
        <f t="shared" si="38"/>
        <v>393.26011101443953</v>
      </c>
    </row>
    <row r="42" spans="1:77" ht="15.9" customHeight="1" thickBot="1" x14ac:dyDescent="0.35">
      <c r="A42" s="5"/>
      <c r="B42" s="89" t="s">
        <v>318</v>
      </c>
      <c r="C42" s="103">
        <v>5205</v>
      </c>
      <c r="D42" s="334" t="s">
        <v>21</v>
      </c>
      <c r="E42" s="90" t="s">
        <v>86</v>
      </c>
      <c r="F42" s="105">
        <v>39.42</v>
      </c>
      <c r="G42" s="105">
        <v>80.27</v>
      </c>
      <c r="H42" s="105">
        <v>6</v>
      </c>
      <c r="I42" s="106" t="s">
        <v>8</v>
      </c>
      <c r="J42" s="91">
        <f t="shared" ref="J42:J48" si="45">K43*$K$6</f>
        <v>5882.685783000341</v>
      </c>
      <c r="K42" s="57">
        <v>249.06790000000001</v>
      </c>
      <c r="M42" s="139"/>
      <c r="N42" s="139"/>
      <c r="P42" s="132"/>
      <c r="R42" s="132"/>
      <c r="S42" s="139"/>
      <c r="U42" s="133"/>
      <c r="V42" s="139"/>
      <c r="X42" s="132"/>
      <c r="Y42" s="139"/>
      <c r="AA42" s="132"/>
      <c r="AB42" s="132">
        <f t="shared" si="44"/>
        <v>249.06790000000001</v>
      </c>
      <c r="AC42" s="139"/>
      <c r="AE42" s="134"/>
      <c r="AF42" s="139"/>
      <c r="AG42" s="139"/>
      <c r="AI42" s="132"/>
      <c r="AK42" s="132"/>
      <c r="AL42" s="134"/>
      <c r="AM42" s="129">
        <f t="shared" si="15"/>
        <v>19.925432000000001</v>
      </c>
      <c r="AN42" s="134">
        <f t="shared" si="16"/>
        <v>268.99333200000001</v>
      </c>
      <c r="AP42" s="139"/>
      <c r="AR42" s="134"/>
      <c r="AS42" s="139"/>
      <c r="AT42" s="139"/>
      <c r="AV42" s="134"/>
      <c r="AW42" s="135"/>
      <c r="AX42" s="135"/>
      <c r="AY42" s="139"/>
      <c r="AZ42" s="135"/>
      <c r="BA42" s="135"/>
      <c r="BB42" s="139"/>
      <c r="BC42" s="135"/>
      <c r="BD42" s="135"/>
      <c r="BE42" s="139"/>
      <c r="BF42" s="135"/>
      <c r="BG42" s="135"/>
      <c r="BH42" s="139"/>
      <c r="BI42" s="139"/>
      <c r="BJ42" s="135"/>
      <c r="BK42" s="135"/>
      <c r="BL42" s="135"/>
      <c r="BM42" s="135"/>
      <c r="BN42" s="141"/>
      <c r="BO42" s="141"/>
      <c r="BP42" s="135">
        <f t="shared" si="31"/>
        <v>0</v>
      </c>
      <c r="BQ42" s="135">
        <f t="shared" si="32"/>
        <v>0</v>
      </c>
      <c r="BR42" s="135">
        <f t="shared" si="33"/>
        <v>0</v>
      </c>
      <c r="BS42" s="135">
        <f t="shared" si="34"/>
        <v>0</v>
      </c>
      <c r="BT42" s="141"/>
      <c r="BU42" s="129">
        <f t="shared" si="35"/>
        <v>0</v>
      </c>
      <c r="BV42" s="141"/>
      <c r="BW42" s="135">
        <f t="shared" si="36"/>
        <v>0</v>
      </c>
      <c r="BX42" s="135">
        <f t="shared" si="37"/>
        <v>0</v>
      </c>
      <c r="BY42" s="132">
        <f t="shared" si="38"/>
        <v>0</v>
      </c>
    </row>
    <row r="43" spans="1:77" ht="15.9" customHeight="1" thickTop="1" x14ac:dyDescent="0.3">
      <c r="A43" s="5"/>
      <c r="B43" s="92" t="s">
        <v>319</v>
      </c>
      <c r="C43" s="95">
        <v>8408</v>
      </c>
      <c r="D43" s="279" t="s">
        <v>21</v>
      </c>
      <c r="E43" s="88" t="s">
        <v>87</v>
      </c>
      <c r="F43" s="96">
        <v>44.2</v>
      </c>
      <c r="G43" s="96">
        <v>71.45</v>
      </c>
      <c r="H43" s="96">
        <v>14.8</v>
      </c>
      <c r="I43" s="97" t="s">
        <v>8</v>
      </c>
      <c r="J43" s="93">
        <f t="shared" si="45"/>
        <v>5889.4203975200926</v>
      </c>
      <c r="K43" s="57">
        <v>186.32144781405557</v>
      </c>
      <c r="M43" s="142">
        <v>33.208328442926259</v>
      </c>
      <c r="N43" s="142">
        <v>31.328611738609681</v>
      </c>
      <c r="O43" s="129">
        <f t="shared" si="40"/>
        <v>1.8797167043165808</v>
      </c>
      <c r="P43" s="132">
        <f t="shared" si="0"/>
        <v>33.208328442926259</v>
      </c>
      <c r="Q43" s="129">
        <f t="shared" si="1"/>
        <v>4.317082697580414</v>
      </c>
      <c r="R43" s="132">
        <f t="shared" si="2"/>
        <v>37.525411140506677</v>
      </c>
      <c r="S43" s="142">
        <v>37.525411140506677</v>
      </c>
      <c r="T43" s="129">
        <f t="shared" si="3"/>
        <v>3.7525411140506675</v>
      </c>
      <c r="U43" s="133">
        <f t="shared" si="4"/>
        <v>41.277952254557341</v>
      </c>
      <c r="V43" s="142">
        <v>41.277952254557341</v>
      </c>
      <c r="W43" s="129">
        <f t="shared" si="5"/>
        <v>2.4766771352734405</v>
      </c>
      <c r="X43" s="132">
        <f t="shared" si="6"/>
        <v>43.754629389830782</v>
      </c>
      <c r="Y43" s="142">
        <v>43.754629389830782</v>
      </c>
      <c r="Z43" s="129">
        <f t="shared" si="7"/>
        <v>3.5003703511864628</v>
      </c>
      <c r="AA43" s="132">
        <f t="shared" si="8"/>
        <v>47.254999741017244</v>
      </c>
      <c r="AB43" s="132">
        <f t="shared" ref="AB43:AB50" si="46">K43</f>
        <v>186.32144781405557</v>
      </c>
      <c r="AC43" s="142">
        <v>47.254999741017244</v>
      </c>
      <c r="AD43" s="129">
        <f t="shared" si="9"/>
        <v>4.7254999741017247</v>
      </c>
      <c r="AE43" s="134">
        <f t="shared" si="10"/>
        <v>51.980499715118967</v>
      </c>
      <c r="AF43" s="142">
        <v>55.619134695177294</v>
      </c>
      <c r="AG43" s="142">
        <v>51.980499715118967</v>
      </c>
      <c r="AH43" s="129">
        <f t="shared" si="11"/>
        <v>3.6386349800583275</v>
      </c>
      <c r="AI43" s="132">
        <f t="shared" si="12"/>
        <v>55.619134695177294</v>
      </c>
      <c r="AK43" s="132">
        <f t="shared" si="13"/>
        <v>8.3428702042765952</v>
      </c>
      <c r="AL43" s="134">
        <f t="shared" si="14"/>
        <v>63.962004899453888</v>
      </c>
      <c r="AM43" s="129">
        <f t="shared" si="15"/>
        <v>14.905715825124446</v>
      </c>
      <c r="AN43" s="134">
        <f t="shared" si="16"/>
        <v>201.22716363918002</v>
      </c>
      <c r="AP43" s="142">
        <v>69.078965291410199</v>
      </c>
      <c r="AQ43" s="129">
        <f t="shared" si="42"/>
        <v>4.8355275703987139</v>
      </c>
      <c r="AR43" s="134">
        <f t="shared" si="43"/>
        <v>73.91449286180891</v>
      </c>
      <c r="AS43" s="142">
        <v>79.827652290753619</v>
      </c>
      <c r="AT43" s="142">
        <v>73.91449286180891</v>
      </c>
      <c r="AU43" s="129">
        <f t="shared" si="17"/>
        <v>5.9131594289447129</v>
      </c>
      <c r="AV43" s="134">
        <f t="shared" si="18"/>
        <v>79.827652290753619</v>
      </c>
      <c r="AW43" s="135">
        <f t="shared" si="19"/>
        <v>6.3862121832602892</v>
      </c>
      <c r="AX43" s="135">
        <f t="shared" si="20"/>
        <v>86.213864474013903</v>
      </c>
      <c r="AY43" s="142">
        <v>86.213864474013903</v>
      </c>
      <c r="AZ43" s="135">
        <f t="shared" si="21"/>
        <v>7.7592478026612515</v>
      </c>
      <c r="BA43" s="135">
        <f t="shared" si="22"/>
        <v>93.973112276675153</v>
      </c>
      <c r="BB43" s="142">
        <v>93.973112276675153</v>
      </c>
      <c r="BC43" s="135">
        <f t="shared" si="23"/>
        <v>8.4575801049007637</v>
      </c>
      <c r="BD43" s="135">
        <f t="shared" si="24"/>
        <v>102.43069238157591</v>
      </c>
      <c r="BE43" s="142">
        <v>102.43069238157591</v>
      </c>
      <c r="BF43" s="135">
        <f t="shared" si="25"/>
        <v>9.2187623143418325</v>
      </c>
      <c r="BG43" s="135">
        <f t="shared" si="26"/>
        <v>111.64945469591774</v>
      </c>
      <c r="BH43" s="142">
        <v>125.04738925942787</v>
      </c>
      <c r="BI43" s="142">
        <v>111.64945469591774</v>
      </c>
      <c r="BJ43" s="135">
        <f t="shared" si="27"/>
        <v>13.397934563510129</v>
      </c>
      <c r="BK43" s="135">
        <f t="shared" si="28"/>
        <v>125.04738925942787</v>
      </c>
      <c r="BL43" s="135">
        <f t="shared" si="29"/>
        <v>5.0018955703771146</v>
      </c>
      <c r="BM43" s="135">
        <f t="shared" si="30"/>
        <v>130.04928482980498</v>
      </c>
      <c r="BN43" s="143">
        <v>136.55174907129523</v>
      </c>
      <c r="BO43" s="143">
        <v>130.04928482980498</v>
      </c>
      <c r="BP43" s="135">
        <f t="shared" si="31"/>
        <v>6.5024642414902489</v>
      </c>
      <c r="BQ43" s="135">
        <f t="shared" si="32"/>
        <v>136.55174907129523</v>
      </c>
      <c r="BR43" s="135">
        <f t="shared" si="33"/>
        <v>17.751727379268381</v>
      </c>
      <c r="BS43" s="135">
        <f t="shared" si="34"/>
        <v>154.30347645056361</v>
      </c>
      <c r="BT43" s="143">
        <v>162.01865027309179</v>
      </c>
      <c r="BU43" s="129">
        <f t="shared" si="35"/>
        <v>24.30279754096377</v>
      </c>
      <c r="BV43" s="143">
        <v>154.30347645056361</v>
      </c>
      <c r="BW43" s="135">
        <f t="shared" si="36"/>
        <v>7.7151738225281807</v>
      </c>
      <c r="BX43" s="135">
        <f t="shared" si="37"/>
        <v>162.01865027309179</v>
      </c>
      <c r="BY43" s="132">
        <f t="shared" si="38"/>
        <v>186.32144781405557</v>
      </c>
    </row>
    <row r="44" spans="1:77" ht="15.9" customHeight="1" x14ac:dyDescent="0.3">
      <c r="A44" s="5"/>
      <c r="B44" s="92" t="s">
        <v>320</v>
      </c>
      <c r="C44" s="95">
        <v>8786</v>
      </c>
      <c r="D44" s="279" t="s">
        <v>21</v>
      </c>
      <c r="E44" s="88" t="s">
        <v>88</v>
      </c>
      <c r="F44" s="96">
        <v>54</v>
      </c>
      <c r="G44" s="96">
        <v>79.349999999999994</v>
      </c>
      <c r="H44" s="96">
        <v>12</v>
      </c>
      <c r="I44" s="97" t="s">
        <v>8</v>
      </c>
      <c r="J44" s="93">
        <f t="shared" si="45"/>
        <v>6621.3244045907886</v>
      </c>
      <c r="K44" s="57">
        <v>186.53475227634993</v>
      </c>
      <c r="M44" s="136">
        <v>33.246345991229553</v>
      </c>
      <c r="N44" s="136">
        <v>31.364477350216557</v>
      </c>
      <c r="O44" s="129">
        <f t="shared" si="40"/>
        <v>1.8818686410129934</v>
      </c>
      <c r="P44" s="132">
        <f t="shared" si="0"/>
        <v>33.246345991229553</v>
      </c>
      <c r="Q44" s="129">
        <f t="shared" si="1"/>
        <v>4.3220249788598419</v>
      </c>
      <c r="R44" s="132">
        <f t="shared" si="2"/>
        <v>37.568370970089397</v>
      </c>
      <c r="S44" s="136">
        <v>37.568370970089397</v>
      </c>
      <c r="T44" s="129">
        <f t="shared" si="3"/>
        <v>3.75683709700894</v>
      </c>
      <c r="U44" s="133">
        <f t="shared" si="4"/>
        <v>41.325208067098337</v>
      </c>
      <c r="V44" s="136">
        <v>41.325208067098337</v>
      </c>
      <c r="W44" s="129">
        <f t="shared" si="5"/>
        <v>2.4795124840259004</v>
      </c>
      <c r="X44" s="132">
        <f t="shared" si="6"/>
        <v>43.804720551124241</v>
      </c>
      <c r="Y44" s="136">
        <v>43.804720551124241</v>
      </c>
      <c r="Z44" s="129">
        <f t="shared" si="7"/>
        <v>3.5043776440899395</v>
      </c>
      <c r="AA44" s="132">
        <f t="shared" si="8"/>
        <v>47.309098195214183</v>
      </c>
      <c r="AB44" s="132">
        <f t="shared" si="46"/>
        <v>186.53475227634993</v>
      </c>
      <c r="AC44" s="136">
        <v>47.309098195214183</v>
      </c>
      <c r="AD44" s="129">
        <f t="shared" si="9"/>
        <v>4.7309098195214183</v>
      </c>
      <c r="AE44" s="134">
        <f t="shared" si="10"/>
        <v>52.040008014735605</v>
      </c>
      <c r="AF44" s="136">
        <v>55.682808575767098</v>
      </c>
      <c r="AG44" s="136">
        <v>52.040008014735605</v>
      </c>
      <c r="AH44" s="129">
        <f t="shared" si="11"/>
        <v>3.6428005610314926</v>
      </c>
      <c r="AI44" s="132">
        <f t="shared" si="12"/>
        <v>55.682808575767098</v>
      </c>
      <c r="AK44" s="132">
        <f t="shared" si="13"/>
        <v>8.3524212863650646</v>
      </c>
      <c r="AL44" s="134">
        <f t="shared" si="14"/>
        <v>64.035229862132155</v>
      </c>
      <c r="AM44" s="129">
        <f t="shared" si="15"/>
        <v>14.922780182107994</v>
      </c>
      <c r="AN44" s="134">
        <f t="shared" si="16"/>
        <v>201.45753245845793</v>
      </c>
      <c r="AP44" s="136">
        <v>69.158048251102727</v>
      </c>
      <c r="AQ44" s="129">
        <f t="shared" si="42"/>
        <v>4.841063377577191</v>
      </c>
      <c r="AR44" s="134">
        <f t="shared" si="43"/>
        <v>73.999111628679913</v>
      </c>
      <c r="AS44" s="136">
        <v>79.919040558974302</v>
      </c>
      <c r="AT44" s="136">
        <v>73.999111628679913</v>
      </c>
      <c r="AU44" s="129">
        <f t="shared" si="17"/>
        <v>5.9199289302943932</v>
      </c>
      <c r="AV44" s="134">
        <f t="shared" si="18"/>
        <v>79.919040558974302</v>
      </c>
      <c r="AW44" s="135">
        <f t="shared" si="19"/>
        <v>6.3935232447179438</v>
      </c>
      <c r="AX44" s="135">
        <f t="shared" si="20"/>
        <v>86.312563803692242</v>
      </c>
      <c r="AY44" s="136">
        <v>86.312563803692242</v>
      </c>
      <c r="AZ44" s="135">
        <f t="shared" si="21"/>
        <v>7.7681307423323016</v>
      </c>
      <c r="BA44" s="135">
        <f t="shared" si="22"/>
        <v>94.080694546024546</v>
      </c>
      <c r="BB44" s="136">
        <v>94.080694546024546</v>
      </c>
      <c r="BC44" s="135">
        <f t="shared" si="23"/>
        <v>8.4672625091422091</v>
      </c>
      <c r="BD44" s="135">
        <f t="shared" si="24"/>
        <v>102.54795705516676</v>
      </c>
      <c r="BE44" s="136">
        <v>102.54795705516676</v>
      </c>
      <c r="BF44" s="135">
        <f t="shared" si="25"/>
        <v>9.2293161349650088</v>
      </c>
      <c r="BG44" s="135">
        <f t="shared" si="26"/>
        <v>111.77727319013177</v>
      </c>
      <c r="BH44" s="136">
        <v>125.19054597294758</v>
      </c>
      <c r="BI44" s="136">
        <v>111.77727319013177</v>
      </c>
      <c r="BJ44" s="135">
        <f t="shared" si="27"/>
        <v>13.413272782815813</v>
      </c>
      <c r="BK44" s="135">
        <f t="shared" si="28"/>
        <v>125.19054597294758</v>
      </c>
      <c r="BL44" s="135">
        <f t="shared" si="29"/>
        <v>5.0076218389179026</v>
      </c>
      <c r="BM44" s="135">
        <f t="shared" si="30"/>
        <v>130.19816781186549</v>
      </c>
      <c r="BN44" s="144">
        <v>136.70807620245876</v>
      </c>
      <c r="BO44" s="144">
        <v>130.19816781186549</v>
      </c>
      <c r="BP44" s="135">
        <f t="shared" si="31"/>
        <v>6.5099083905932744</v>
      </c>
      <c r="BQ44" s="135">
        <f t="shared" si="32"/>
        <v>136.70807620245876</v>
      </c>
      <c r="BR44" s="135">
        <f t="shared" si="33"/>
        <v>17.772049906319637</v>
      </c>
      <c r="BS44" s="135">
        <f t="shared" si="34"/>
        <v>154.48012610877839</v>
      </c>
      <c r="BT44" s="144">
        <v>162.20413241421733</v>
      </c>
      <c r="BU44" s="129">
        <f t="shared" si="35"/>
        <v>24.330619862132597</v>
      </c>
      <c r="BV44" s="144">
        <v>154.48012610877839</v>
      </c>
      <c r="BW44" s="135">
        <f t="shared" si="36"/>
        <v>7.7240063054389196</v>
      </c>
      <c r="BX44" s="135">
        <f t="shared" si="37"/>
        <v>162.20413241421733</v>
      </c>
      <c r="BY44" s="132">
        <f t="shared" si="38"/>
        <v>186.53475227634993</v>
      </c>
    </row>
    <row r="45" spans="1:77" ht="15.9" customHeight="1" x14ac:dyDescent="0.3">
      <c r="A45" s="5"/>
      <c r="B45" s="92" t="s">
        <v>321</v>
      </c>
      <c r="C45" s="95">
        <v>6131</v>
      </c>
      <c r="D45" s="279" t="s">
        <v>21</v>
      </c>
      <c r="E45" s="88" t="s">
        <v>89</v>
      </c>
      <c r="F45" s="96">
        <v>47.6</v>
      </c>
      <c r="G45" s="96">
        <v>80.260000000000005</v>
      </c>
      <c r="H45" s="96">
        <v>7</v>
      </c>
      <c r="I45" s="97" t="s">
        <v>8</v>
      </c>
      <c r="J45" s="93">
        <f t="shared" si="45"/>
        <v>6263.5300977489615</v>
      </c>
      <c r="K45" s="57">
        <v>209.71624101953563</v>
      </c>
      <c r="M45" s="136">
        <v>37.378014679999993</v>
      </c>
      <c r="N45" s="136">
        <v>35.262277999999995</v>
      </c>
      <c r="O45" s="129">
        <f t="shared" si="40"/>
        <v>2.1157366799999999</v>
      </c>
      <c r="P45" s="132">
        <f t="shared" si="0"/>
        <v>37.378014679999993</v>
      </c>
      <c r="Q45" s="129">
        <f t="shared" si="1"/>
        <v>4.8591419083999989</v>
      </c>
      <c r="R45" s="132">
        <f t="shared" si="2"/>
        <v>42.237156588399991</v>
      </c>
      <c r="S45" s="136">
        <v>42.237156588399991</v>
      </c>
      <c r="T45" s="129">
        <f t="shared" si="3"/>
        <v>4.2237156588399998</v>
      </c>
      <c r="U45" s="133">
        <f t="shared" si="4"/>
        <v>46.46087224723999</v>
      </c>
      <c r="V45" s="136">
        <v>46.46087224723999</v>
      </c>
      <c r="W45" s="129">
        <f t="shared" si="5"/>
        <v>2.7876523348343998</v>
      </c>
      <c r="X45" s="132">
        <f t="shared" si="6"/>
        <v>49.248524582074388</v>
      </c>
      <c r="Y45" s="136">
        <v>49.248524582074388</v>
      </c>
      <c r="Z45" s="129">
        <f t="shared" si="7"/>
        <v>3.939881966565951</v>
      </c>
      <c r="AA45" s="132">
        <f t="shared" si="8"/>
        <v>53.188406548640337</v>
      </c>
      <c r="AB45" s="132">
        <f t="shared" si="46"/>
        <v>209.71624101953563</v>
      </c>
      <c r="AC45" s="136">
        <v>53.188406548640337</v>
      </c>
      <c r="AD45" s="129">
        <f t="shared" si="9"/>
        <v>5.318840654864033</v>
      </c>
      <c r="AE45" s="134">
        <f t="shared" si="10"/>
        <v>58.50724720350437</v>
      </c>
      <c r="AF45" s="136">
        <v>62.60275450774968</v>
      </c>
      <c r="AG45" s="136">
        <v>58.50724720350437</v>
      </c>
      <c r="AH45" s="129">
        <f t="shared" si="11"/>
        <v>4.0955073042453058</v>
      </c>
      <c r="AI45" s="132">
        <f t="shared" si="12"/>
        <v>62.60275450774968</v>
      </c>
      <c r="AK45" s="132">
        <f t="shared" si="13"/>
        <v>9.3904131761624523</v>
      </c>
      <c r="AL45" s="134">
        <f t="shared" si="14"/>
        <v>71.993167683912134</v>
      </c>
      <c r="AM45" s="129">
        <f t="shared" si="15"/>
        <v>16.777299281562851</v>
      </c>
      <c r="AN45" s="134">
        <f t="shared" si="16"/>
        <v>226.49354030109848</v>
      </c>
      <c r="AP45" s="136">
        <v>77.752621098625099</v>
      </c>
      <c r="AQ45" s="129">
        <f t="shared" si="42"/>
        <v>5.4426834769037571</v>
      </c>
      <c r="AR45" s="134">
        <f t="shared" si="43"/>
        <v>83.195304575528851</v>
      </c>
      <c r="AS45" s="136">
        <v>89.850928941571155</v>
      </c>
      <c r="AT45" s="136">
        <v>83.195304575528851</v>
      </c>
      <c r="AU45" s="129">
        <f t="shared" si="17"/>
        <v>6.655624366042308</v>
      </c>
      <c r="AV45" s="134">
        <f t="shared" si="18"/>
        <v>89.850928941571155</v>
      </c>
      <c r="AW45" s="135">
        <f t="shared" si="19"/>
        <v>7.1880743153256921</v>
      </c>
      <c r="AX45" s="135">
        <f t="shared" si="20"/>
        <v>97.039003256896848</v>
      </c>
      <c r="AY45" s="136">
        <v>97.039003256896848</v>
      </c>
      <c r="AZ45" s="135">
        <f t="shared" si="21"/>
        <v>8.733510293120716</v>
      </c>
      <c r="BA45" s="135">
        <f t="shared" si="22"/>
        <v>105.77251355001756</v>
      </c>
      <c r="BB45" s="136">
        <v>105.77251355001756</v>
      </c>
      <c r="BC45" s="135">
        <f t="shared" si="23"/>
        <v>9.5195262195015804</v>
      </c>
      <c r="BD45" s="135">
        <f t="shared" si="24"/>
        <v>115.29203976951915</v>
      </c>
      <c r="BE45" s="136">
        <v>115.29203976951915</v>
      </c>
      <c r="BF45" s="135">
        <f t="shared" si="25"/>
        <v>10.376283579256722</v>
      </c>
      <c r="BG45" s="135">
        <f t="shared" si="26"/>
        <v>125.66832334877587</v>
      </c>
      <c r="BH45" s="136">
        <v>140.74852215062899</v>
      </c>
      <c r="BI45" s="136">
        <v>125.66832334877587</v>
      </c>
      <c r="BJ45" s="135">
        <f t="shared" si="27"/>
        <v>15.080198801853104</v>
      </c>
      <c r="BK45" s="135">
        <f t="shared" si="28"/>
        <v>140.74852215062899</v>
      </c>
      <c r="BL45" s="135">
        <f t="shared" si="29"/>
        <v>5.6299408860251594</v>
      </c>
      <c r="BM45" s="135">
        <f t="shared" si="30"/>
        <v>146.37846303665415</v>
      </c>
      <c r="BN45" s="144">
        <v>153.69738618848686</v>
      </c>
      <c r="BO45" s="144">
        <v>146.37846303665415</v>
      </c>
      <c r="BP45" s="135">
        <f t="shared" si="31"/>
        <v>7.318923151832708</v>
      </c>
      <c r="BQ45" s="135">
        <f t="shared" si="32"/>
        <v>153.69738618848686</v>
      </c>
      <c r="BR45" s="135">
        <f t="shared" si="33"/>
        <v>19.980660204503291</v>
      </c>
      <c r="BS45" s="135">
        <f t="shared" si="34"/>
        <v>173.67804639299015</v>
      </c>
      <c r="BT45" s="144">
        <v>182.36194871263967</v>
      </c>
      <c r="BU45" s="129">
        <f t="shared" si="35"/>
        <v>27.35429230689595</v>
      </c>
      <c r="BV45" s="144">
        <v>173.67804639299015</v>
      </c>
      <c r="BW45" s="135">
        <f t="shared" si="36"/>
        <v>8.6839023196495084</v>
      </c>
      <c r="BX45" s="135">
        <f t="shared" si="37"/>
        <v>182.36194871263967</v>
      </c>
      <c r="BY45" s="132">
        <f t="shared" si="38"/>
        <v>209.71624101953563</v>
      </c>
    </row>
    <row r="46" spans="1:77" ht="15.9" customHeight="1" x14ac:dyDescent="0.3">
      <c r="A46" s="5"/>
      <c r="B46" s="92" t="s">
        <v>322</v>
      </c>
      <c r="C46" s="95">
        <v>7711</v>
      </c>
      <c r="D46" s="279" t="s">
        <v>21</v>
      </c>
      <c r="E46" s="88" t="s">
        <v>117</v>
      </c>
      <c r="F46" s="96">
        <v>40</v>
      </c>
      <c r="G46" s="96">
        <v>74</v>
      </c>
      <c r="H46" s="96">
        <v>9</v>
      </c>
      <c r="I46" s="97" t="s">
        <v>8</v>
      </c>
      <c r="J46" s="93">
        <f t="shared" si="45"/>
        <v>5537.2928439807174</v>
      </c>
      <c r="K46" s="57">
        <v>198.38387418412822</v>
      </c>
      <c r="M46" s="136">
        <v>35.358231320000002</v>
      </c>
      <c r="N46" s="136">
        <v>33.356822000000001</v>
      </c>
      <c r="O46" s="129">
        <f t="shared" si="40"/>
        <v>2.00140932</v>
      </c>
      <c r="P46" s="132">
        <f t="shared" si="0"/>
        <v>35.358231320000002</v>
      </c>
      <c r="Q46" s="129">
        <f t="shared" si="1"/>
        <v>4.5965700716000004</v>
      </c>
      <c r="R46" s="132">
        <f t="shared" si="2"/>
        <v>39.9548013916</v>
      </c>
      <c r="S46" s="136">
        <v>39.9548013916</v>
      </c>
      <c r="T46" s="129">
        <f t="shared" si="3"/>
        <v>3.9954801391599997</v>
      </c>
      <c r="U46" s="133">
        <f t="shared" si="4"/>
        <v>43.950281530760002</v>
      </c>
      <c r="V46" s="136">
        <v>43.950281530760002</v>
      </c>
      <c r="W46" s="129">
        <f t="shared" si="5"/>
        <v>2.6370168918456001</v>
      </c>
      <c r="X46" s="132">
        <f t="shared" si="6"/>
        <v>46.587298422605599</v>
      </c>
      <c r="Y46" s="136">
        <v>46.587298422605599</v>
      </c>
      <c r="Z46" s="129">
        <f t="shared" si="7"/>
        <v>3.726983873808448</v>
      </c>
      <c r="AA46" s="132">
        <f t="shared" si="8"/>
        <v>50.314282296414049</v>
      </c>
      <c r="AB46" s="132">
        <f t="shared" si="46"/>
        <v>198.38387418412822</v>
      </c>
      <c r="AC46" s="136">
        <v>50.314282296414049</v>
      </c>
      <c r="AD46" s="129">
        <f t="shared" si="9"/>
        <v>5.0314282296414046</v>
      </c>
      <c r="AE46" s="134">
        <f t="shared" si="10"/>
        <v>55.345710526055456</v>
      </c>
      <c r="AF46" s="136">
        <v>59.219910262879338</v>
      </c>
      <c r="AG46" s="136">
        <v>55.345710526055456</v>
      </c>
      <c r="AH46" s="129">
        <f t="shared" si="11"/>
        <v>3.8741997368238819</v>
      </c>
      <c r="AI46" s="132">
        <f t="shared" si="12"/>
        <v>59.219910262879338</v>
      </c>
      <c r="AK46" s="132">
        <f t="shared" si="13"/>
        <v>8.8829865394319008</v>
      </c>
      <c r="AL46" s="134">
        <f t="shared" si="14"/>
        <v>68.102896802311236</v>
      </c>
      <c r="AM46" s="129">
        <f t="shared" si="15"/>
        <v>15.870709934730257</v>
      </c>
      <c r="AN46" s="134">
        <f t="shared" si="16"/>
        <v>214.25458411885847</v>
      </c>
      <c r="AP46" s="136">
        <v>73.55112854649613</v>
      </c>
      <c r="AQ46" s="129">
        <f t="shared" si="42"/>
        <v>5.1485789982547292</v>
      </c>
      <c r="AR46" s="134">
        <f t="shared" si="43"/>
        <v>78.699707544750865</v>
      </c>
      <c r="AS46" s="136">
        <v>84.995684148330938</v>
      </c>
      <c r="AT46" s="136">
        <v>78.699707544750865</v>
      </c>
      <c r="AU46" s="129">
        <f t="shared" si="17"/>
        <v>6.2959766035800691</v>
      </c>
      <c r="AV46" s="134">
        <f t="shared" si="18"/>
        <v>84.995684148330938</v>
      </c>
      <c r="AW46" s="135">
        <f t="shared" si="19"/>
        <v>6.7996547318664753</v>
      </c>
      <c r="AX46" s="135">
        <f t="shared" si="20"/>
        <v>91.79533888019742</v>
      </c>
      <c r="AY46" s="136">
        <v>91.79533888019742</v>
      </c>
      <c r="AZ46" s="135">
        <f t="shared" si="21"/>
        <v>8.2615804992177679</v>
      </c>
      <c r="BA46" s="135">
        <f t="shared" si="22"/>
        <v>100.05691937941519</v>
      </c>
      <c r="BB46" s="136">
        <v>100.05691937941519</v>
      </c>
      <c r="BC46" s="135">
        <f t="shared" si="23"/>
        <v>9.0051227441473678</v>
      </c>
      <c r="BD46" s="135">
        <f t="shared" si="24"/>
        <v>109.06204212356256</v>
      </c>
      <c r="BE46" s="136">
        <v>109.06204212356256</v>
      </c>
      <c r="BF46" s="135">
        <f t="shared" si="25"/>
        <v>9.8155837911206305</v>
      </c>
      <c r="BG46" s="135">
        <f t="shared" si="26"/>
        <v>118.87762591468319</v>
      </c>
      <c r="BH46" s="136">
        <v>133.14294102444518</v>
      </c>
      <c r="BI46" s="136">
        <v>118.87762591468319</v>
      </c>
      <c r="BJ46" s="135">
        <f t="shared" si="27"/>
        <v>14.265315109761982</v>
      </c>
      <c r="BK46" s="135">
        <f t="shared" si="28"/>
        <v>133.14294102444518</v>
      </c>
      <c r="BL46" s="135">
        <f t="shared" si="29"/>
        <v>5.3257176409778069</v>
      </c>
      <c r="BM46" s="135">
        <f t="shared" si="30"/>
        <v>138.46865866542299</v>
      </c>
      <c r="BN46" s="144">
        <v>145.39209159869415</v>
      </c>
      <c r="BO46" s="144">
        <v>138.46865866542299</v>
      </c>
      <c r="BP46" s="135">
        <f t="shared" si="31"/>
        <v>6.9234329332711493</v>
      </c>
      <c r="BQ46" s="135">
        <f t="shared" si="32"/>
        <v>145.39209159869415</v>
      </c>
      <c r="BR46" s="135">
        <f t="shared" si="33"/>
        <v>18.90097190783024</v>
      </c>
      <c r="BS46" s="135">
        <f t="shared" si="34"/>
        <v>164.29306350652439</v>
      </c>
      <c r="BT46" s="144">
        <v>172.50771668185061</v>
      </c>
      <c r="BU46" s="129">
        <f t="shared" si="35"/>
        <v>25.876157502277593</v>
      </c>
      <c r="BV46" s="144">
        <v>164.29306350652439</v>
      </c>
      <c r="BW46" s="135">
        <f t="shared" si="36"/>
        <v>8.2146531753262195</v>
      </c>
      <c r="BX46" s="135">
        <f t="shared" si="37"/>
        <v>172.50771668185061</v>
      </c>
      <c r="BY46" s="132">
        <f t="shared" si="38"/>
        <v>198.38387418412822</v>
      </c>
    </row>
    <row r="47" spans="1:77" ht="15.9" customHeight="1" x14ac:dyDescent="0.3">
      <c r="A47" s="5"/>
      <c r="B47" s="92" t="s">
        <v>274</v>
      </c>
      <c r="C47" s="95"/>
      <c r="D47" s="279" t="s">
        <v>21</v>
      </c>
      <c r="E47" s="88" t="s">
        <v>116</v>
      </c>
      <c r="F47" s="96">
        <v>39.42</v>
      </c>
      <c r="G47" s="96">
        <v>80.27</v>
      </c>
      <c r="H47" s="96" t="s">
        <v>20</v>
      </c>
      <c r="I47" s="97" t="s">
        <v>9</v>
      </c>
      <c r="J47" s="93">
        <f t="shared" si="45"/>
        <v>9986.2946713175315</v>
      </c>
      <c r="K47" s="57">
        <v>175.38186769083069</v>
      </c>
      <c r="M47" s="136">
        <v>31.258552000000002</v>
      </c>
      <c r="N47" s="136">
        <v>29.4892</v>
      </c>
      <c r="O47" s="129">
        <f t="shared" si="40"/>
        <v>1.769352</v>
      </c>
      <c r="P47" s="132">
        <f t="shared" si="0"/>
        <v>31.258552000000002</v>
      </c>
      <c r="Q47" s="129">
        <f t="shared" si="1"/>
        <v>4.0636117599999997</v>
      </c>
      <c r="R47" s="132">
        <f t="shared" si="2"/>
        <v>35.322163760000002</v>
      </c>
      <c r="S47" s="136">
        <v>35.322163760000002</v>
      </c>
      <c r="T47" s="129">
        <f t="shared" si="3"/>
        <v>3.532216376</v>
      </c>
      <c r="U47" s="133">
        <f t="shared" si="4"/>
        <v>38.854380136000003</v>
      </c>
      <c r="V47" s="136">
        <v>38.854380136000003</v>
      </c>
      <c r="W47" s="129">
        <f t="shared" si="5"/>
        <v>2.3312628081600004</v>
      </c>
      <c r="X47" s="132">
        <f t="shared" si="6"/>
        <v>41.185642944160001</v>
      </c>
      <c r="Y47" s="136">
        <v>41.185642944160001</v>
      </c>
      <c r="Z47" s="129">
        <f t="shared" si="7"/>
        <v>3.2948514355328</v>
      </c>
      <c r="AA47" s="132">
        <f t="shared" si="8"/>
        <v>44.4804943796928</v>
      </c>
      <c r="AB47" s="132">
        <f t="shared" si="46"/>
        <v>175.38186769083069</v>
      </c>
      <c r="AC47" s="136">
        <v>44.4804943796928</v>
      </c>
      <c r="AD47" s="129">
        <f t="shared" si="9"/>
        <v>4.4480494379692797</v>
      </c>
      <c r="AE47" s="134">
        <f t="shared" si="10"/>
        <v>48.928543817662081</v>
      </c>
      <c r="AF47" s="136">
        <v>52.353541884898426</v>
      </c>
      <c r="AG47" s="136">
        <v>48.928543817662081</v>
      </c>
      <c r="AH47" s="129">
        <f t="shared" si="11"/>
        <v>3.4249980672363454</v>
      </c>
      <c r="AI47" s="132">
        <f t="shared" si="12"/>
        <v>52.353541884898426</v>
      </c>
      <c r="AK47" s="132">
        <f t="shared" si="13"/>
        <v>7.8530312827347633</v>
      </c>
      <c r="AL47" s="134">
        <f t="shared" si="14"/>
        <v>60.206573167633188</v>
      </c>
      <c r="AM47" s="129">
        <f t="shared" si="15"/>
        <v>14.030549415266455</v>
      </c>
      <c r="AN47" s="134">
        <f t="shared" si="16"/>
        <v>189.41241710609714</v>
      </c>
      <c r="AP47" s="136">
        <v>65.023099021043848</v>
      </c>
      <c r="AQ47" s="129">
        <f t="shared" si="42"/>
        <v>4.5516169314730694</v>
      </c>
      <c r="AR47" s="134">
        <f t="shared" si="43"/>
        <v>69.574715952516911</v>
      </c>
      <c r="AS47" s="136">
        <v>75.140693228718263</v>
      </c>
      <c r="AT47" s="136">
        <v>69.574715952516911</v>
      </c>
      <c r="AU47" s="129">
        <f t="shared" si="17"/>
        <v>5.5659772762013526</v>
      </c>
      <c r="AV47" s="134">
        <f t="shared" si="18"/>
        <v>75.140693228718263</v>
      </c>
      <c r="AW47" s="135">
        <f t="shared" si="19"/>
        <v>6.0112554582974607</v>
      </c>
      <c r="AX47" s="135">
        <f t="shared" si="20"/>
        <v>81.151948687015718</v>
      </c>
      <c r="AY47" s="136">
        <v>81.151948687015718</v>
      </c>
      <c r="AZ47" s="135">
        <f t="shared" si="21"/>
        <v>7.3036753818314146</v>
      </c>
      <c r="BA47" s="135">
        <f t="shared" si="22"/>
        <v>88.455624068847129</v>
      </c>
      <c r="BB47" s="136">
        <v>88.455624068847129</v>
      </c>
      <c r="BC47" s="135">
        <f t="shared" si="23"/>
        <v>7.9610061661962419</v>
      </c>
      <c r="BD47" s="135">
        <f t="shared" si="24"/>
        <v>96.416630235043371</v>
      </c>
      <c r="BE47" s="136">
        <v>96.416630235043371</v>
      </c>
      <c r="BF47" s="135">
        <f t="shared" si="25"/>
        <v>8.6774967211539025</v>
      </c>
      <c r="BG47" s="135">
        <f t="shared" si="26"/>
        <v>105.09412695619727</v>
      </c>
      <c r="BH47" s="136">
        <v>117.70542219094094</v>
      </c>
      <c r="BI47" s="136">
        <v>105.09412695619727</v>
      </c>
      <c r="BJ47" s="135">
        <f t="shared" si="27"/>
        <v>12.611295234743672</v>
      </c>
      <c r="BK47" s="135">
        <f t="shared" si="28"/>
        <v>117.70542219094094</v>
      </c>
      <c r="BL47" s="135">
        <f t="shared" si="29"/>
        <v>4.7082168876376373</v>
      </c>
      <c r="BM47" s="135">
        <f t="shared" si="30"/>
        <v>122.41363907857857</v>
      </c>
      <c r="BN47" s="144">
        <v>128.53432103250751</v>
      </c>
      <c r="BO47" s="144">
        <v>122.41363907857857</v>
      </c>
      <c r="BP47" s="135">
        <f t="shared" si="31"/>
        <v>6.1206819539289281</v>
      </c>
      <c r="BQ47" s="135">
        <f t="shared" si="32"/>
        <v>128.53432103250751</v>
      </c>
      <c r="BR47" s="135">
        <f t="shared" si="33"/>
        <v>16.709461734225975</v>
      </c>
      <c r="BS47" s="135">
        <f t="shared" si="34"/>
        <v>145.24378276673349</v>
      </c>
      <c r="BT47" s="144">
        <v>152.50597190507017</v>
      </c>
      <c r="BU47" s="129">
        <f t="shared" si="35"/>
        <v>22.875895785760523</v>
      </c>
      <c r="BV47" s="144">
        <v>145.24378276673349</v>
      </c>
      <c r="BW47" s="135">
        <f t="shared" si="36"/>
        <v>7.2621891383366748</v>
      </c>
      <c r="BX47" s="135">
        <f t="shared" si="37"/>
        <v>152.50597190507017</v>
      </c>
      <c r="BY47" s="132">
        <f t="shared" si="38"/>
        <v>175.38186769083069</v>
      </c>
    </row>
    <row r="48" spans="1:77" ht="15.9" customHeight="1" x14ac:dyDescent="0.3">
      <c r="A48" s="5"/>
      <c r="B48" s="92" t="s">
        <v>275</v>
      </c>
      <c r="C48" s="95"/>
      <c r="D48" s="279" t="s">
        <v>21</v>
      </c>
      <c r="E48" s="88" t="s">
        <v>118</v>
      </c>
      <c r="F48" s="96">
        <v>39.42</v>
      </c>
      <c r="G48" s="96">
        <v>80.27</v>
      </c>
      <c r="H48" s="96" t="s">
        <v>20</v>
      </c>
      <c r="I48" s="97" t="s">
        <v>8</v>
      </c>
      <c r="J48" s="93">
        <f t="shared" si="45"/>
        <v>9986.2946713175315</v>
      </c>
      <c r="K48" s="57">
        <v>316.29445292396349</v>
      </c>
      <c r="M48" s="136">
        <v>56.373596280000001</v>
      </c>
      <c r="N48" s="136">
        <v>53.182638000000004</v>
      </c>
      <c r="O48" s="129">
        <f t="shared" si="40"/>
        <v>3.1909582800000003</v>
      </c>
      <c r="P48" s="132">
        <f t="shared" si="0"/>
        <v>56.373596280000001</v>
      </c>
      <c r="Q48" s="129">
        <f t="shared" si="1"/>
        <v>7.3285675164000006</v>
      </c>
      <c r="R48" s="132">
        <f t="shared" si="2"/>
        <v>63.702163796400001</v>
      </c>
      <c r="S48" s="136">
        <v>63.702163796400001</v>
      </c>
      <c r="T48" s="129">
        <f t="shared" si="3"/>
        <v>6.3702163796400004</v>
      </c>
      <c r="U48" s="133">
        <f t="shared" si="4"/>
        <v>70.072380176039999</v>
      </c>
      <c r="V48" s="136">
        <v>70.072380176039999</v>
      </c>
      <c r="W48" s="129">
        <f t="shared" si="5"/>
        <v>4.2043428105623999</v>
      </c>
      <c r="X48" s="132">
        <f t="shared" si="6"/>
        <v>74.276722986602394</v>
      </c>
      <c r="Y48" s="136">
        <v>74.276722986602394</v>
      </c>
      <c r="Z48" s="129">
        <f t="shared" si="7"/>
        <v>5.9421378389281916</v>
      </c>
      <c r="AA48" s="132">
        <f t="shared" si="8"/>
        <v>80.218860825530584</v>
      </c>
      <c r="AB48" s="132">
        <f t="shared" si="46"/>
        <v>316.29445292396349</v>
      </c>
      <c r="AC48" s="136">
        <v>80.218860825530584</v>
      </c>
      <c r="AD48" s="129">
        <f t="shared" si="9"/>
        <v>8.021886082553058</v>
      </c>
      <c r="AE48" s="134">
        <f t="shared" si="10"/>
        <v>88.240746908083636</v>
      </c>
      <c r="AF48" s="136">
        <v>94.417599191649487</v>
      </c>
      <c r="AG48" s="136">
        <v>88.240746908083636</v>
      </c>
      <c r="AH48" s="129">
        <f t="shared" si="11"/>
        <v>6.1768522835658546</v>
      </c>
      <c r="AI48" s="132">
        <f t="shared" si="12"/>
        <v>94.417599191649487</v>
      </c>
      <c r="AK48" s="132">
        <f t="shared" si="13"/>
        <v>14.162639878747422</v>
      </c>
      <c r="AL48" s="134">
        <f t="shared" si="14"/>
        <v>108.58023907039691</v>
      </c>
      <c r="AM48" s="129">
        <f t="shared" si="15"/>
        <v>25.303556233917078</v>
      </c>
      <c r="AN48" s="134">
        <f t="shared" si="16"/>
        <v>341.5980091578806</v>
      </c>
      <c r="AP48" s="136">
        <v>117.26665819602867</v>
      </c>
      <c r="AQ48" s="129">
        <f t="shared" si="42"/>
        <v>8.2086660737220072</v>
      </c>
      <c r="AR48" s="134">
        <f t="shared" si="43"/>
        <v>125.47532426975067</v>
      </c>
      <c r="AS48" s="136">
        <v>135.51335021133073</v>
      </c>
      <c r="AT48" s="136">
        <v>125.47532426975067</v>
      </c>
      <c r="AU48" s="129">
        <f t="shared" si="17"/>
        <v>10.038025941580054</v>
      </c>
      <c r="AV48" s="134">
        <f t="shared" si="18"/>
        <v>135.51335021133073</v>
      </c>
      <c r="AW48" s="135">
        <f t="shared" si="19"/>
        <v>10.841068016906458</v>
      </c>
      <c r="AX48" s="135">
        <f t="shared" si="20"/>
        <v>146.35441822823719</v>
      </c>
      <c r="AY48" s="136">
        <v>146.35441822823719</v>
      </c>
      <c r="AZ48" s="135">
        <f t="shared" si="21"/>
        <v>13.171897640541349</v>
      </c>
      <c r="BA48" s="135">
        <f t="shared" si="22"/>
        <v>159.52631586877854</v>
      </c>
      <c r="BB48" s="136">
        <v>159.52631586877854</v>
      </c>
      <c r="BC48" s="135">
        <f t="shared" si="23"/>
        <v>14.357368428190069</v>
      </c>
      <c r="BD48" s="135">
        <f t="shared" si="24"/>
        <v>173.8836842969686</v>
      </c>
      <c r="BE48" s="136">
        <v>173.8836842969686</v>
      </c>
      <c r="BF48" s="135">
        <f t="shared" si="25"/>
        <v>15.649531586727173</v>
      </c>
      <c r="BG48" s="135">
        <f t="shared" si="26"/>
        <v>189.53321588369576</v>
      </c>
      <c r="BH48" s="136">
        <v>212.27720178973925</v>
      </c>
      <c r="BI48" s="136">
        <v>189.53321588369576</v>
      </c>
      <c r="BJ48" s="135">
        <f t="shared" si="27"/>
        <v>22.743985906043491</v>
      </c>
      <c r="BK48" s="135">
        <f t="shared" si="28"/>
        <v>212.27720178973925</v>
      </c>
      <c r="BL48" s="135">
        <f t="shared" si="29"/>
        <v>8.4910880715895694</v>
      </c>
      <c r="BM48" s="135">
        <f t="shared" si="30"/>
        <v>220.76828986132881</v>
      </c>
      <c r="BN48" s="144">
        <v>231.80670435439526</v>
      </c>
      <c r="BO48" s="144">
        <v>220.76828986132881</v>
      </c>
      <c r="BP48" s="135">
        <f t="shared" si="31"/>
        <v>11.038414493066441</v>
      </c>
      <c r="BQ48" s="135">
        <f t="shared" si="32"/>
        <v>231.80670435439526</v>
      </c>
      <c r="BR48" s="135">
        <f t="shared" si="33"/>
        <v>30.134871566071382</v>
      </c>
      <c r="BS48" s="135">
        <f t="shared" si="34"/>
        <v>261.94157592046668</v>
      </c>
      <c r="BT48" s="144">
        <v>275.03865471648999</v>
      </c>
      <c r="BU48" s="129">
        <f t="shared" si="35"/>
        <v>41.255798207473497</v>
      </c>
      <c r="BV48" s="144">
        <v>261.94157592046668</v>
      </c>
      <c r="BW48" s="135">
        <f t="shared" si="36"/>
        <v>13.097078796023334</v>
      </c>
      <c r="BX48" s="135">
        <f t="shared" si="37"/>
        <v>275.03865471648999</v>
      </c>
      <c r="BY48" s="132">
        <f t="shared" si="38"/>
        <v>316.29445292396349</v>
      </c>
    </row>
    <row r="49" spans="1:77" ht="15.9" customHeight="1" thickBot="1" x14ac:dyDescent="0.35">
      <c r="A49" s="5"/>
      <c r="B49" s="281" t="s">
        <v>551</v>
      </c>
      <c r="C49" s="286"/>
      <c r="D49" s="341" t="s">
        <v>21</v>
      </c>
      <c r="E49" s="287" t="s">
        <v>739</v>
      </c>
      <c r="F49" s="288"/>
      <c r="G49" s="288"/>
      <c r="H49" s="288"/>
      <c r="I49" s="289"/>
      <c r="J49" s="94">
        <f>J415</f>
        <v>44268.097876304797</v>
      </c>
      <c r="K49" s="57">
        <v>316.29445292396349</v>
      </c>
      <c r="M49" s="145">
        <v>56.373596280000001</v>
      </c>
      <c r="N49" s="145">
        <v>53.182638000000004</v>
      </c>
      <c r="O49" s="129">
        <f t="shared" si="40"/>
        <v>3.1909582800000003</v>
      </c>
      <c r="P49" s="132">
        <f t="shared" si="0"/>
        <v>56.373596280000001</v>
      </c>
      <c r="Q49" s="129">
        <f t="shared" si="1"/>
        <v>7.3285675164000006</v>
      </c>
      <c r="R49" s="132">
        <f t="shared" si="2"/>
        <v>63.702163796400001</v>
      </c>
      <c r="S49" s="145">
        <v>63.702163796400001</v>
      </c>
      <c r="T49" s="129">
        <f t="shared" si="3"/>
        <v>6.3702163796400004</v>
      </c>
      <c r="U49" s="133">
        <f t="shared" si="4"/>
        <v>70.072380176039999</v>
      </c>
      <c r="V49" s="145">
        <v>70.072380176039999</v>
      </c>
      <c r="W49" s="129">
        <f t="shared" si="5"/>
        <v>4.2043428105623999</v>
      </c>
      <c r="X49" s="132">
        <f t="shared" si="6"/>
        <v>74.276722986602394</v>
      </c>
      <c r="Y49" s="145">
        <v>74.276722986602394</v>
      </c>
      <c r="Z49" s="129">
        <f t="shared" si="7"/>
        <v>5.9421378389281916</v>
      </c>
      <c r="AA49" s="132">
        <f t="shared" si="8"/>
        <v>80.218860825530584</v>
      </c>
      <c r="AB49" s="132">
        <f t="shared" si="46"/>
        <v>316.29445292396349</v>
      </c>
      <c r="AC49" s="145">
        <v>80.218860825530584</v>
      </c>
      <c r="AD49" s="129">
        <f t="shared" si="9"/>
        <v>8.021886082553058</v>
      </c>
      <c r="AE49" s="134">
        <f t="shared" si="10"/>
        <v>88.240746908083636</v>
      </c>
      <c r="AF49" s="145">
        <v>94.417599191649487</v>
      </c>
      <c r="AG49" s="145">
        <v>88.240746908083636</v>
      </c>
      <c r="AH49" s="129">
        <f t="shared" si="11"/>
        <v>6.1768522835658546</v>
      </c>
      <c r="AI49" s="132">
        <f t="shared" si="12"/>
        <v>94.417599191649487</v>
      </c>
      <c r="AK49" s="132">
        <f t="shared" si="13"/>
        <v>14.162639878747422</v>
      </c>
      <c r="AL49" s="134">
        <f t="shared" si="14"/>
        <v>108.58023907039691</v>
      </c>
      <c r="AM49" s="129">
        <f t="shared" si="15"/>
        <v>25.303556233917078</v>
      </c>
      <c r="AN49" s="134">
        <f t="shared" si="16"/>
        <v>341.5980091578806</v>
      </c>
      <c r="AP49" s="145">
        <v>117.26665819602867</v>
      </c>
      <c r="AQ49" s="129">
        <f t="shared" si="42"/>
        <v>8.2086660737220072</v>
      </c>
      <c r="AR49" s="134">
        <f t="shared" si="43"/>
        <v>125.47532426975067</v>
      </c>
      <c r="AS49" s="145">
        <v>135.51335021133073</v>
      </c>
      <c r="AT49" s="145">
        <v>125.47532426975067</v>
      </c>
      <c r="AU49" s="129">
        <f t="shared" si="17"/>
        <v>10.038025941580054</v>
      </c>
      <c r="AV49" s="134">
        <f t="shared" si="18"/>
        <v>135.51335021133073</v>
      </c>
      <c r="AW49" s="135">
        <f t="shared" si="19"/>
        <v>10.841068016906458</v>
      </c>
      <c r="AX49" s="135">
        <f t="shared" si="20"/>
        <v>146.35441822823719</v>
      </c>
      <c r="AY49" s="145">
        <v>146.35441822823719</v>
      </c>
      <c r="AZ49" s="135">
        <f t="shared" si="21"/>
        <v>13.171897640541349</v>
      </c>
      <c r="BA49" s="135">
        <f t="shared" si="22"/>
        <v>159.52631586877854</v>
      </c>
      <c r="BB49" s="145">
        <v>159.52631586877854</v>
      </c>
      <c r="BC49" s="135">
        <f t="shared" si="23"/>
        <v>14.357368428190069</v>
      </c>
      <c r="BD49" s="135">
        <f t="shared" si="24"/>
        <v>173.8836842969686</v>
      </c>
      <c r="BE49" s="145">
        <v>173.8836842969686</v>
      </c>
      <c r="BF49" s="135">
        <f t="shared" si="25"/>
        <v>15.649531586727173</v>
      </c>
      <c r="BG49" s="135">
        <f t="shared" si="26"/>
        <v>189.53321588369576</v>
      </c>
      <c r="BH49" s="145">
        <v>212.27720178973925</v>
      </c>
      <c r="BI49" s="145">
        <v>189.53321588369576</v>
      </c>
      <c r="BJ49" s="135">
        <f t="shared" si="27"/>
        <v>22.743985906043491</v>
      </c>
      <c r="BK49" s="135">
        <f t="shared" si="28"/>
        <v>212.27720178973925</v>
      </c>
      <c r="BL49" s="135">
        <f t="shared" si="29"/>
        <v>8.4910880715895694</v>
      </c>
      <c r="BM49" s="135">
        <f t="shared" si="30"/>
        <v>220.76828986132881</v>
      </c>
      <c r="BN49" s="146">
        <v>231.80670435439526</v>
      </c>
      <c r="BO49" s="146">
        <v>220.76828986132881</v>
      </c>
      <c r="BP49" s="135">
        <f t="shared" si="31"/>
        <v>11.038414493066441</v>
      </c>
      <c r="BQ49" s="135">
        <f t="shared" si="32"/>
        <v>231.80670435439526</v>
      </c>
      <c r="BR49" s="135">
        <f t="shared" si="33"/>
        <v>30.134871566071382</v>
      </c>
      <c r="BS49" s="135">
        <f t="shared" si="34"/>
        <v>261.94157592046668</v>
      </c>
      <c r="BT49" s="146">
        <v>275.03865471648999</v>
      </c>
      <c r="BU49" s="129">
        <f t="shared" si="35"/>
        <v>41.255798207473497</v>
      </c>
      <c r="BV49" s="146">
        <v>261.94157592046668</v>
      </c>
      <c r="BW49" s="135">
        <f t="shared" si="36"/>
        <v>13.097078796023334</v>
      </c>
      <c r="BX49" s="135">
        <f t="shared" si="37"/>
        <v>275.03865471648999</v>
      </c>
      <c r="BY49" s="132">
        <f t="shared" si="38"/>
        <v>316.29445292396349</v>
      </c>
    </row>
    <row r="50" spans="1:77" ht="15.9" customHeight="1" thickBot="1" x14ac:dyDescent="0.35">
      <c r="A50" s="5"/>
      <c r="B50" s="339" t="s">
        <v>323</v>
      </c>
      <c r="C50" s="268">
        <v>6691</v>
      </c>
      <c r="D50" s="18" t="s">
        <v>18</v>
      </c>
      <c r="E50" s="11" t="s">
        <v>80</v>
      </c>
      <c r="F50" s="12">
        <v>44.47</v>
      </c>
      <c r="G50" s="12">
        <v>61.19</v>
      </c>
      <c r="H50" s="12">
        <v>8.8000000000000007</v>
      </c>
      <c r="I50" s="13" t="s">
        <v>8</v>
      </c>
      <c r="J50" s="340">
        <f>K51*$K$6</f>
        <v>4412.7964510492484</v>
      </c>
      <c r="K50" s="57">
        <v>201.4393</v>
      </c>
      <c r="M50" s="139"/>
      <c r="N50" s="139"/>
      <c r="P50" s="132"/>
      <c r="R50" s="132"/>
      <c r="S50" s="139"/>
      <c r="U50" s="133"/>
      <c r="V50" s="139"/>
      <c r="X50" s="132"/>
      <c r="Y50" s="139"/>
      <c r="AA50" s="132"/>
      <c r="AB50" s="132">
        <f t="shared" si="46"/>
        <v>201.4393</v>
      </c>
      <c r="AC50" s="139"/>
      <c r="AE50" s="134"/>
      <c r="AF50" s="139"/>
      <c r="AG50" s="139"/>
      <c r="AI50" s="132"/>
      <c r="AK50" s="132"/>
      <c r="AL50" s="134"/>
      <c r="AM50" s="129">
        <f t="shared" si="15"/>
        <v>16.115144000000001</v>
      </c>
      <c r="AN50" s="134">
        <f t="shared" si="16"/>
        <v>217.55444399999999</v>
      </c>
      <c r="AP50" s="139"/>
      <c r="AR50" s="134"/>
      <c r="AS50" s="139"/>
      <c r="AT50" s="139"/>
      <c r="AV50" s="134"/>
      <c r="AW50" s="135"/>
      <c r="AX50" s="135"/>
      <c r="AY50" s="139"/>
      <c r="AZ50" s="135"/>
      <c r="BA50" s="135"/>
      <c r="BB50" s="139"/>
      <c r="BC50" s="135"/>
      <c r="BD50" s="135"/>
      <c r="BE50" s="139"/>
      <c r="BF50" s="135"/>
      <c r="BG50" s="135"/>
      <c r="BH50" s="139"/>
      <c r="BI50" s="139"/>
      <c r="BJ50" s="135"/>
      <c r="BK50" s="135"/>
      <c r="BL50" s="135"/>
      <c r="BM50" s="135"/>
      <c r="BN50" s="147"/>
      <c r="BO50" s="147"/>
      <c r="BP50" s="135">
        <f t="shared" si="31"/>
        <v>0</v>
      </c>
      <c r="BQ50" s="135">
        <f t="shared" si="32"/>
        <v>0</v>
      </c>
      <c r="BR50" s="135">
        <f t="shared" si="33"/>
        <v>0</v>
      </c>
      <c r="BS50" s="135">
        <f t="shared" si="34"/>
        <v>0</v>
      </c>
      <c r="BT50" s="147"/>
      <c r="BU50" s="129">
        <f t="shared" si="35"/>
        <v>0</v>
      </c>
      <c r="BV50" s="147"/>
      <c r="BW50" s="135">
        <f t="shared" si="36"/>
        <v>0</v>
      </c>
      <c r="BX50" s="135">
        <f t="shared" si="37"/>
        <v>0</v>
      </c>
      <c r="BY50" s="132">
        <f t="shared" si="38"/>
        <v>0</v>
      </c>
    </row>
    <row r="51" spans="1:77" ht="15.9" customHeight="1" x14ac:dyDescent="0.3">
      <c r="A51" s="5"/>
      <c r="B51" s="92" t="s">
        <v>17</v>
      </c>
      <c r="C51" s="95">
        <v>8032</v>
      </c>
      <c r="D51" s="279" t="s">
        <v>18</v>
      </c>
      <c r="E51" s="88" t="s">
        <v>81</v>
      </c>
      <c r="F51" s="96">
        <v>45</v>
      </c>
      <c r="G51" s="96">
        <v>60</v>
      </c>
      <c r="H51" s="96">
        <v>8</v>
      </c>
      <c r="I51" s="97" t="s">
        <v>8</v>
      </c>
      <c r="J51" s="93">
        <f>K52*$K$6</f>
        <v>4229.6398415945014</v>
      </c>
      <c r="K51" s="57">
        <v>139.76585763669277</v>
      </c>
      <c r="M51" s="131">
        <v>24.910661439999998</v>
      </c>
      <c r="N51" s="131">
        <v>23.500623999999998</v>
      </c>
      <c r="O51" s="129">
        <f t="shared" si="40"/>
        <v>1.41003744</v>
      </c>
      <c r="P51" s="132">
        <f t="shared" si="0"/>
        <v>24.910661439999998</v>
      </c>
      <c r="Q51" s="129">
        <f t="shared" si="1"/>
        <v>3.2383859871999996</v>
      </c>
      <c r="R51" s="132">
        <f t="shared" si="2"/>
        <v>28.149047427199999</v>
      </c>
      <c r="S51" s="131">
        <v>28.149047427199999</v>
      </c>
      <c r="T51" s="129">
        <f t="shared" si="3"/>
        <v>2.8149047427199996</v>
      </c>
      <c r="U51" s="133">
        <f t="shared" si="4"/>
        <v>30.963952169919999</v>
      </c>
      <c r="V51" s="131">
        <v>30.963952169919999</v>
      </c>
      <c r="W51" s="129">
        <f t="shared" si="5"/>
        <v>1.8578371301951999</v>
      </c>
      <c r="X51" s="132">
        <f t="shared" si="6"/>
        <v>32.821789300115199</v>
      </c>
      <c r="Y51" s="131">
        <v>32.821789300115199</v>
      </c>
      <c r="Z51" s="129">
        <f t="shared" si="7"/>
        <v>2.625743144009216</v>
      </c>
      <c r="AA51" s="132">
        <f t="shared" si="8"/>
        <v>35.447532444124413</v>
      </c>
      <c r="AB51" s="132">
        <f t="shared" ref="AB51:AB57" si="47">K51</f>
        <v>139.76585763669277</v>
      </c>
      <c r="AC51" s="131">
        <v>35.447532444124413</v>
      </c>
      <c r="AD51" s="129">
        <f t="shared" si="9"/>
        <v>3.5447532444124414</v>
      </c>
      <c r="AE51" s="134">
        <f t="shared" si="10"/>
        <v>38.992285688536853</v>
      </c>
      <c r="AF51" s="131">
        <v>41.721745686734437</v>
      </c>
      <c r="AG51" s="131">
        <v>38.992285688536853</v>
      </c>
      <c r="AH51" s="129">
        <f t="shared" si="11"/>
        <v>2.72945999819758</v>
      </c>
      <c r="AI51" s="132">
        <f t="shared" si="12"/>
        <v>41.721745686734437</v>
      </c>
      <c r="AK51" s="132">
        <f t="shared" si="13"/>
        <v>6.2582618530101648</v>
      </c>
      <c r="AL51" s="134">
        <f t="shared" si="14"/>
        <v>47.980007539744605</v>
      </c>
      <c r="AM51" s="129">
        <f t="shared" si="15"/>
        <v>11.181268610935422</v>
      </c>
      <c r="AN51" s="134">
        <f t="shared" si="16"/>
        <v>150.9471262476282</v>
      </c>
      <c r="AP51" s="131">
        <v>51.81840814292417</v>
      </c>
      <c r="AQ51" s="129">
        <f t="shared" si="42"/>
        <v>3.6272885700046915</v>
      </c>
      <c r="AR51" s="134">
        <f t="shared" si="43"/>
        <v>55.445696712928864</v>
      </c>
      <c r="AS51" s="131">
        <v>59.881352449963174</v>
      </c>
      <c r="AT51" s="131">
        <v>55.445696712928864</v>
      </c>
      <c r="AU51" s="129">
        <f t="shared" si="17"/>
        <v>4.4356557370343088</v>
      </c>
      <c r="AV51" s="134">
        <f t="shared" si="18"/>
        <v>59.881352449963174</v>
      </c>
      <c r="AW51" s="135">
        <f t="shared" si="19"/>
        <v>4.7905081959970541</v>
      </c>
      <c r="AX51" s="135">
        <f t="shared" si="20"/>
        <v>64.671860645960223</v>
      </c>
      <c r="AY51" s="131">
        <v>64.671860645960223</v>
      </c>
      <c r="AZ51" s="135">
        <f t="shared" si="21"/>
        <v>5.8204674581364202</v>
      </c>
      <c r="BA51" s="135">
        <f t="shared" si="22"/>
        <v>70.492328104096643</v>
      </c>
      <c r="BB51" s="131">
        <v>70.492328104096643</v>
      </c>
      <c r="BC51" s="135">
        <f t="shared" si="23"/>
        <v>6.3443095293686982</v>
      </c>
      <c r="BD51" s="135">
        <f t="shared" si="24"/>
        <v>76.836637633465344</v>
      </c>
      <c r="BE51" s="131">
        <v>76.836637633465344</v>
      </c>
      <c r="BF51" s="135">
        <f t="shared" si="25"/>
        <v>6.915297387011881</v>
      </c>
      <c r="BG51" s="135">
        <f t="shared" si="26"/>
        <v>83.751935020477219</v>
      </c>
      <c r="BH51" s="131">
        <v>93.802167222934486</v>
      </c>
      <c r="BI51" s="131">
        <v>83.751935020477219</v>
      </c>
      <c r="BJ51" s="135">
        <f t="shared" si="27"/>
        <v>10.050232202457266</v>
      </c>
      <c r="BK51" s="135">
        <f t="shared" si="28"/>
        <v>93.802167222934486</v>
      </c>
      <c r="BL51" s="135">
        <f t="shared" si="29"/>
        <v>3.7520866889173794</v>
      </c>
      <c r="BM51" s="135">
        <f t="shared" si="30"/>
        <v>97.554253911851859</v>
      </c>
      <c r="BN51" s="131">
        <v>102.43196660744445</v>
      </c>
      <c r="BO51" s="131">
        <v>97.554253911851859</v>
      </c>
      <c r="BP51" s="135">
        <f t="shared" si="31"/>
        <v>4.8777126955925931</v>
      </c>
      <c r="BQ51" s="135">
        <f t="shared" si="32"/>
        <v>102.43196660744445</v>
      </c>
      <c r="BR51" s="135">
        <f t="shared" si="33"/>
        <v>13.316155658967778</v>
      </c>
      <c r="BS51" s="135">
        <f t="shared" si="34"/>
        <v>115.74812226641222</v>
      </c>
      <c r="BT51" s="131">
        <v>121.53552837973284</v>
      </c>
      <c r="BU51" s="129">
        <f t="shared" si="35"/>
        <v>18.230329256959926</v>
      </c>
      <c r="BV51" s="131">
        <v>115.74812226641222</v>
      </c>
      <c r="BW51" s="135">
        <f t="shared" si="36"/>
        <v>5.7874061133206114</v>
      </c>
      <c r="BX51" s="135">
        <f t="shared" si="37"/>
        <v>121.53552837973284</v>
      </c>
      <c r="BY51" s="132">
        <f t="shared" si="38"/>
        <v>139.76585763669277</v>
      </c>
    </row>
    <row r="52" spans="1:77" ht="15.9" customHeight="1" x14ac:dyDescent="0.3">
      <c r="A52" s="5"/>
      <c r="B52" s="92" t="s">
        <v>324</v>
      </c>
      <c r="C52" s="95">
        <v>6123</v>
      </c>
      <c r="D52" s="279" t="s">
        <v>18</v>
      </c>
      <c r="E52" s="88" t="s">
        <v>85</v>
      </c>
      <c r="F52" s="96">
        <v>40</v>
      </c>
      <c r="G52" s="96">
        <v>56</v>
      </c>
      <c r="H52" s="96">
        <v>6.5</v>
      </c>
      <c r="I52" s="97" t="s">
        <v>8</v>
      </c>
      <c r="J52" s="93">
        <f>K53*$K$6</f>
        <v>4593.0071024684985</v>
      </c>
      <c r="K52" s="57">
        <v>133.96476508999604</v>
      </c>
      <c r="M52" s="136">
        <v>23.876724719999999</v>
      </c>
      <c r="N52" s="136">
        <v>22.525212</v>
      </c>
      <c r="O52" s="129">
        <f t="shared" si="40"/>
        <v>1.3515127200000001</v>
      </c>
      <c r="P52" s="132">
        <f t="shared" si="0"/>
        <v>23.876724719999999</v>
      </c>
      <c r="Q52" s="129">
        <f t="shared" si="1"/>
        <v>3.1039742135999999</v>
      </c>
      <c r="R52" s="132">
        <f t="shared" si="2"/>
        <v>26.980698933599999</v>
      </c>
      <c r="S52" s="136">
        <v>26.980698933599999</v>
      </c>
      <c r="T52" s="129">
        <f t="shared" si="3"/>
        <v>2.69806989336</v>
      </c>
      <c r="U52" s="133">
        <f t="shared" si="4"/>
        <v>29.678768826959999</v>
      </c>
      <c r="V52" s="136">
        <v>29.678768826959999</v>
      </c>
      <c r="W52" s="129">
        <f t="shared" si="5"/>
        <v>1.7807261296176</v>
      </c>
      <c r="X52" s="132">
        <f t="shared" si="6"/>
        <v>31.459494956577601</v>
      </c>
      <c r="Y52" s="136">
        <v>31.459494956577601</v>
      </c>
      <c r="Z52" s="129">
        <f t="shared" si="7"/>
        <v>2.516759596526208</v>
      </c>
      <c r="AA52" s="132">
        <f t="shared" si="8"/>
        <v>33.976254553103807</v>
      </c>
      <c r="AB52" s="132">
        <f t="shared" si="47"/>
        <v>133.96476508999604</v>
      </c>
      <c r="AC52" s="136">
        <v>33.976254553103807</v>
      </c>
      <c r="AD52" s="129">
        <f t="shared" si="9"/>
        <v>3.3976254553103806</v>
      </c>
      <c r="AE52" s="134">
        <f t="shared" si="10"/>
        <v>37.37388000841419</v>
      </c>
      <c r="AF52" s="136">
        <v>39.990051609003181</v>
      </c>
      <c r="AG52" s="136">
        <v>37.37388000841419</v>
      </c>
      <c r="AH52" s="129">
        <f t="shared" si="11"/>
        <v>2.6161716005889932</v>
      </c>
      <c r="AI52" s="132">
        <f t="shared" si="12"/>
        <v>39.990051609003181</v>
      </c>
      <c r="AK52" s="132">
        <f t="shared" si="13"/>
        <v>5.998507741350477</v>
      </c>
      <c r="AL52" s="134">
        <f t="shared" si="14"/>
        <v>45.988559350353661</v>
      </c>
      <c r="AM52" s="129">
        <f t="shared" si="15"/>
        <v>10.717181207199683</v>
      </c>
      <c r="AN52" s="134">
        <f t="shared" si="16"/>
        <v>144.68194629719571</v>
      </c>
      <c r="AP52" s="136">
        <v>49.667644098381956</v>
      </c>
      <c r="AQ52" s="129">
        <f t="shared" si="42"/>
        <v>3.476735086886737</v>
      </c>
      <c r="AR52" s="134">
        <f t="shared" si="43"/>
        <v>53.14437918526869</v>
      </c>
      <c r="AS52" s="136">
        <v>57.395929520090185</v>
      </c>
      <c r="AT52" s="136">
        <v>53.14437918526869</v>
      </c>
      <c r="AU52" s="129">
        <f t="shared" si="17"/>
        <v>4.2515503348214949</v>
      </c>
      <c r="AV52" s="134">
        <f t="shared" si="18"/>
        <v>57.395929520090185</v>
      </c>
      <c r="AW52" s="135">
        <f t="shared" si="19"/>
        <v>4.5916743616072146</v>
      </c>
      <c r="AX52" s="135">
        <f t="shared" si="20"/>
        <v>61.987603881697396</v>
      </c>
      <c r="AY52" s="136">
        <v>61.987603881697396</v>
      </c>
      <c r="AZ52" s="135">
        <f t="shared" si="21"/>
        <v>5.5788843493527658</v>
      </c>
      <c r="BA52" s="135">
        <f t="shared" si="22"/>
        <v>67.566488231050158</v>
      </c>
      <c r="BB52" s="136">
        <v>67.566488231050158</v>
      </c>
      <c r="BC52" s="135">
        <f t="shared" si="23"/>
        <v>6.0809839407945141</v>
      </c>
      <c r="BD52" s="135">
        <f t="shared" si="24"/>
        <v>73.647472171844669</v>
      </c>
      <c r="BE52" s="136">
        <v>73.647472171844669</v>
      </c>
      <c r="BF52" s="135">
        <f t="shared" si="25"/>
        <v>6.6282724954660193</v>
      </c>
      <c r="BG52" s="135">
        <f t="shared" si="26"/>
        <v>80.27574466731069</v>
      </c>
      <c r="BH52" s="136">
        <v>89.908834027387968</v>
      </c>
      <c r="BI52" s="136">
        <v>80.27574466731069</v>
      </c>
      <c r="BJ52" s="135">
        <f t="shared" si="27"/>
        <v>9.6330893600772818</v>
      </c>
      <c r="BK52" s="135">
        <f t="shared" si="28"/>
        <v>89.908834027387968</v>
      </c>
      <c r="BL52" s="135">
        <f t="shared" si="29"/>
        <v>3.5963533610955185</v>
      </c>
      <c r="BM52" s="135">
        <f t="shared" si="30"/>
        <v>93.505187388483492</v>
      </c>
      <c r="BN52" s="136">
        <v>98.18044675790766</v>
      </c>
      <c r="BO52" s="136">
        <v>93.505187388483492</v>
      </c>
      <c r="BP52" s="135">
        <f t="shared" si="31"/>
        <v>4.6752593694241744</v>
      </c>
      <c r="BQ52" s="135">
        <f t="shared" si="32"/>
        <v>98.18044675790766</v>
      </c>
      <c r="BR52" s="135">
        <f t="shared" si="33"/>
        <v>12.763458078527995</v>
      </c>
      <c r="BS52" s="135">
        <f t="shared" si="34"/>
        <v>110.94390483643565</v>
      </c>
      <c r="BT52" s="136">
        <v>116.49110007825743</v>
      </c>
      <c r="BU52" s="129">
        <f t="shared" si="35"/>
        <v>17.473665011738614</v>
      </c>
      <c r="BV52" s="136">
        <v>110.94390483643565</v>
      </c>
      <c r="BW52" s="135">
        <f t="shared" si="36"/>
        <v>5.5471952418217825</v>
      </c>
      <c r="BX52" s="135">
        <f t="shared" si="37"/>
        <v>116.49110007825743</v>
      </c>
      <c r="BY52" s="132">
        <f t="shared" si="38"/>
        <v>133.96476508999604</v>
      </c>
    </row>
    <row r="53" spans="1:77" ht="15.9" customHeight="1" x14ac:dyDescent="0.3">
      <c r="A53" s="5"/>
      <c r="B53" s="92" t="s">
        <v>325</v>
      </c>
      <c r="C53" s="95">
        <v>8340</v>
      </c>
      <c r="D53" s="279" t="s">
        <v>18</v>
      </c>
      <c r="E53" s="88" t="s">
        <v>84</v>
      </c>
      <c r="F53" s="96">
        <v>50</v>
      </c>
      <c r="G53" s="96">
        <v>68</v>
      </c>
      <c r="H53" s="96">
        <v>10</v>
      </c>
      <c r="I53" s="97" t="s">
        <v>8</v>
      </c>
      <c r="J53" s="93">
        <f>K54*$K$6</f>
        <v>6102.7339097144004</v>
      </c>
      <c r="K53" s="57">
        <v>145.47364328470056</v>
      </c>
      <c r="M53" s="136">
        <v>25.927967942845687</v>
      </c>
      <c r="N53" s="136">
        <v>24.460347115892159</v>
      </c>
      <c r="O53" s="129">
        <f t="shared" si="40"/>
        <v>1.4676208269535296</v>
      </c>
      <c r="P53" s="132">
        <f t="shared" si="0"/>
        <v>25.927967942845687</v>
      </c>
      <c r="Q53" s="129">
        <f t="shared" si="1"/>
        <v>3.3706358325699393</v>
      </c>
      <c r="R53" s="132">
        <f t="shared" si="2"/>
        <v>29.298603775415625</v>
      </c>
      <c r="S53" s="136">
        <v>29.298603775415625</v>
      </c>
      <c r="T53" s="129">
        <f t="shared" si="3"/>
        <v>2.9298603775415626</v>
      </c>
      <c r="U53" s="133">
        <f t="shared" si="4"/>
        <v>32.228464152957187</v>
      </c>
      <c r="V53" s="136">
        <v>32.228464152957187</v>
      </c>
      <c r="W53" s="129">
        <f t="shared" si="5"/>
        <v>1.9337078491774311</v>
      </c>
      <c r="X53" s="132">
        <f t="shared" si="6"/>
        <v>34.162172002134618</v>
      </c>
      <c r="Y53" s="136">
        <v>34.162172002134618</v>
      </c>
      <c r="Z53" s="129">
        <f t="shared" si="7"/>
        <v>2.7329737601707693</v>
      </c>
      <c r="AA53" s="132">
        <f t="shared" si="8"/>
        <v>36.89514576230539</v>
      </c>
      <c r="AB53" s="132">
        <f t="shared" si="47"/>
        <v>145.47364328470056</v>
      </c>
      <c r="AC53" s="136">
        <v>36.89514576230539</v>
      </c>
      <c r="AD53" s="129">
        <f t="shared" si="9"/>
        <v>3.6895145762305392</v>
      </c>
      <c r="AE53" s="134">
        <f t="shared" si="10"/>
        <v>40.584660338535926</v>
      </c>
      <c r="AF53" s="136">
        <v>43.425586562233441</v>
      </c>
      <c r="AG53" s="136">
        <v>40.584660338535926</v>
      </c>
      <c r="AH53" s="129">
        <f t="shared" si="11"/>
        <v>2.8409262236975148</v>
      </c>
      <c r="AI53" s="132">
        <f t="shared" si="12"/>
        <v>43.425586562233441</v>
      </c>
      <c r="AK53" s="132">
        <f t="shared" si="13"/>
        <v>6.5138379843350167</v>
      </c>
      <c r="AL53" s="134">
        <f t="shared" si="14"/>
        <v>49.939424546568461</v>
      </c>
      <c r="AM53" s="129">
        <f t="shared" si="15"/>
        <v>11.637891462776045</v>
      </c>
      <c r="AN53" s="134">
        <f t="shared" si="16"/>
        <v>157.11153474747661</v>
      </c>
      <c r="AP53" s="136">
        <v>53.934578510293939</v>
      </c>
      <c r="AQ53" s="129">
        <f t="shared" si="42"/>
        <v>3.7754204957205757</v>
      </c>
      <c r="AR53" s="134">
        <f t="shared" si="43"/>
        <v>57.709999006014513</v>
      </c>
      <c r="AS53" s="136">
        <v>62.326798926495677</v>
      </c>
      <c r="AT53" s="136">
        <v>57.709999006014513</v>
      </c>
      <c r="AU53" s="129">
        <f t="shared" si="17"/>
        <v>4.6167999204811609</v>
      </c>
      <c r="AV53" s="134">
        <f t="shared" si="18"/>
        <v>62.326798926495677</v>
      </c>
      <c r="AW53" s="135">
        <f t="shared" si="19"/>
        <v>4.986143914119654</v>
      </c>
      <c r="AX53" s="135">
        <f t="shared" si="20"/>
        <v>67.312942840615335</v>
      </c>
      <c r="AY53" s="136">
        <v>67.312942840615335</v>
      </c>
      <c r="AZ53" s="135">
        <f t="shared" si="21"/>
        <v>6.05816485565538</v>
      </c>
      <c r="BA53" s="135">
        <f t="shared" si="22"/>
        <v>73.371107696270712</v>
      </c>
      <c r="BB53" s="136">
        <v>73.371107696270712</v>
      </c>
      <c r="BC53" s="135">
        <f t="shared" si="23"/>
        <v>6.6033996926643637</v>
      </c>
      <c r="BD53" s="135">
        <f t="shared" si="24"/>
        <v>79.974507388935081</v>
      </c>
      <c r="BE53" s="136">
        <v>79.974507388935081</v>
      </c>
      <c r="BF53" s="135">
        <f t="shared" si="25"/>
        <v>7.1977056650041575</v>
      </c>
      <c r="BG53" s="135">
        <f t="shared" si="26"/>
        <v>87.172213053939231</v>
      </c>
      <c r="BH53" s="136">
        <v>97.632878620411944</v>
      </c>
      <c r="BI53" s="136">
        <v>87.172213053939231</v>
      </c>
      <c r="BJ53" s="135">
        <f t="shared" si="27"/>
        <v>10.460665566472708</v>
      </c>
      <c r="BK53" s="135">
        <f t="shared" si="28"/>
        <v>97.632878620411944</v>
      </c>
      <c r="BL53" s="135">
        <f t="shared" si="29"/>
        <v>3.9053151448164778</v>
      </c>
      <c r="BM53" s="135">
        <f t="shared" si="30"/>
        <v>101.53819376522843</v>
      </c>
      <c r="BN53" s="136">
        <v>106.61510345348985</v>
      </c>
      <c r="BO53" s="136">
        <v>101.53819376522843</v>
      </c>
      <c r="BP53" s="135">
        <f t="shared" si="31"/>
        <v>5.0769096882614217</v>
      </c>
      <c r="BQ53" s="135">
        <f t="shared" si="32"/>
        <v>106.61510345348985</v>
      </c>
      <c r="BR53" s="135">
        <f t="shared" si="33"/>
        <v>13.859963448953682</v>
      </c>
      <c r="BS53" s="135">
        <f t="shared" si="34"/>
        <v>120.47506690244353</v>
      </c>
      <c r="BT53" s="136">
        <v>126.4988202475657</v>
      </c>
      <c r="BU53" s="129">
        <f t="shared" si="35"/>
        <v>18.974823037134858</v>
      </c>
      <c r="BV53" s="136">
        <v>120.47506690244353</v>
      </c>
      <c r="BW53" s="135">
        <f t="shared" si="36"/>
        <v>6.0237533451221772</v>
      </c>
      <c r="BX53" s="135">
        <f t="shared" si="37"/>
        <v>126.4988202475657</v>
      </c>
      <c r="BY53" s="132">
        <f t="shared" si="38"/>
        <v>145.47364328470056</v>
      </c>
    </row>
    <row r="54" spans="1:77" ht="15.9" customHeight="1" x14ac:dyDescent="0.3">
      <c r="A54" s="5"/>
      <c r="B54" s="92" t="s">
        <v>307</v>
      </c>
      <c r="C54" s="95">
        <v>8606</v>
      </c>
      <c r="D54" s="279" t="s">
        <v>18</v>
      </c>
      <c r="E54" s="88" t="s">
        <v>82</v>
      </c>
      <c r="F54" s="96">
        <v>40</v>
      </c>
      <c r="G54" s="96">
        <v>52</v>
      </c>
      <c r="H54" s="96">
        <v>6</v>
      </c>
      <c r="I54" s="97" t="s">
        <v>8</v>
      </c>
      <c r="J54" s="93">
        <f>J25</f>
        <v>6172.8886233192006</v>
      </c>
      <c r="K54" s="57">
        <v>193.291</v>
      </c>
      <c r="M54" s="136">
        <v>33.208328442926259</v>
      </c>
      <c r="N54" s="136">
        <v>31.328611738609681</v>
      </c>
      <c r="O54" s="129">
        <f t="shared" si="40"/>
        <v>1.8797167043165808</v>
      </c>
      <c r="P54" s="132">
        <f t="shared" si="0"/>
        <v>33.208328442926259</v>
      </c>
      <c r="Q54" s="129">
        <f t="shared" si="1"/>
        <v>4.317082697580414</v>
      </c>
      <c r="R54" s="132">
        <f t="shared" si="2"/>
        <v>37.525411140506677</v>
      </c>
      <c r="S54" s="136">
        <v>37.525411140506677</v>
      </c>
      <c r="T54" s="129">
        <f t="shared" si="3"/>
        <v>3.7525411140506675</v>
      </c>
      <c r="U54" s="133">
        <f t="shared" si="4"/>
        <v>41.277952254557341</v>
      </c>
      <c r="V54" s="136">
        <v>41.277952254557341</v>
      </c>
      <c r="W54" s="129">
        <f t="shared" si="5"/>
        <v>2.4766771352734405</v>
      </c>
      <c r="X54" s="132">
        <f t="shared" si="6"/>
        <v>43.754629389830782</v>
      </c>
      <c r="Y54" s="136">
        <v>43.754629389830782</v>
      </c>
      <c r="Z54" s="129">
        <f t="shared" si="7"/>
        <v>3.5003703511864628</v>
      </c>
      <c r="AA54" s="132">
        <f t="shared" si="8"/>
        <v>47.254999741017244</v>
      </c>
      <c r="AB54" s="132">
        <f t="shared" si="47"/>
        <v>193.291</v>
      </c>
      <c r="AC54" s="136">
        <v>47.254999741017244</v>
      </c>
      <c r="AD54" s="129">
        <f t="shared" si="9"/>
        <v>4.7254999741017247</v>
      </c>
      <c r="AE54" s="134">
        <f t="shared" si="10"/>
        <v>51.980499715118967</v>
      </c>
      <c r="AF54" s="136">
        <v>55.619134695177294</v>
      </c>
      <c r="AG54" s="136">
        <v>51.980499715118967</v>
      </c>
      <c r="AH54" s="129">
        <f t="shared" si="11"/>
        <v>3.6386349800583275</v>
      </c>
      <c r="AI54" s="132">
        <f t="shared" si="12"/>
        <v>55.619134695177294</v>
      </c>
      <c r="AK54" s="132">
        <f t="shared" si="13"/>
        <v>8.3428702042765952</v>
      </c>
      <c r="AL54" s="134">
        <f t="shared" si="14"/>
        <v>63.962004899453888</v>
      </c>
      <c r="AM54" s="129">
        <f t="shared" si="15"/>
        <v>15.463279999999999</v>
      </c>
      <c r="AN54" s="134">
        <f t="shared" si="16"/>
        <v>208.75427999999999</v>
      </c>
      <c r="AP54" s="136">
        <v>69.078965291410199</v>
      </c>
      <c r="AQ54" s="129">
        <f t="shared" si="42"/>
        <v>4.8355275703987139</v>
      </c>
      <c r="AR54" s="134">
        <f t="shared" si="43"/>
        <v>73.91449286180891</v>
      </c>
      <c r="AS54" s="136">
        <v>79.827652290753619</v>
      </c>
      <c r="AT54" s="136">
        <v>73.91449286180891</v>
      </c>
      <c r="AU54" s="129">
        <f t="shared" si="17"/>
        <v>5.9131594289447129</v>
      </c>
      <c r="AV54" s="134">
        <f t="shared" si="18"/>
        <v>79.827652290753619</v>
      </c>
      <c r="AW54" s="135">
        <f t="shared" si="19"/>
        <v>6.3862121832602892</v>
      </c>
      <c r="AX54" s="135">
        <f t="shared" si="20"/>
        <v>86.213864474013903</v>
      </c>
      <c r="AY54" s="136">
        <v>86.213864474013903</v>
      </c>
      <c r="AZ54" s="135">
        <f t="shared" si="21"/>
        <v>7.7592478026612515</v>
      </c>
      <c r="BA54" s="135">
        <f t="shared" si="22"/>
        <v>93.973112276675153</v>
      </c>
      <c r="BB54" s="136">
        <v>93.973112276675153</v>
      </c>
      <c r="BC54" s="135">
        <f t="shared" si="23"/>
        <v>8.4575801049007637</v>
      </c>
      <c r="BD54" s="135">
        <f t="shared" si="24"/>
        <v>102.43069238157591</v>
      </c>
      <c r="BE54" s="136">
        <v>102.43069238157591</v>
      </c>
      <c r="BF54" s="135">
        <f t="shared" si="25"/>
        <v>9.2187623143418325</v>
      </c>
      <c r="BG54" s="135">
        <f t="shared" si="26"/>
        <v>111.64945469591774</v>
      </c>
      <c r="BH54" s="136">
        <v>125.04738925942787</v>
      </c>
      <c r="BI54" s="136">
        <v>111.64945469591774</v>
      </c>
      <c r="BJ54" s="135">
        <f t="shared" si="27"/>
        <v>13.397934563510129</v>
      </c>
      <c r="BK54" s="135">
        <f t="shared" si="28"/>
        <v>125.04738925942787</v>
      </c>
      <c r="BL54" s="135">
        <f t="shared" si="29"/>
        <v>5.0018955703771146</v>
      </c>
      <c r="BM54" s="135">
        <f t="shared" si="30"/>
        <v>130.04928482980498</v>
      </c>
      <c r="BN54" s="136">
        <v>136.55174907129523</v>
      </c>
      <c r="BO54" s="136">
        <v>130.04928482980498</v>
      </c>
      <c r="BP54" s="135">
        <f t="shared" si="31"/>
        <v>6.5024642414902489</v>
      </c>
      <c r="BQ54" s="135">
        <f t="shared" si="32"/>
        <v>136.55174907129523</v>
      </c>
      <c r="BR54" s="135">
        <f t="shared" si="33"/>
        <v>17.751727379268381</v>
      </c>
      <c r="BS54" s="135">
        <f t="shared" si="34"/>
        <v>154.30347645056361</v>
      </c>
      <c r="BT54" s="136">
        <v>162.01865027309179</v>
      </c>
      <c r="BU54" s="129">
        <f t="shared" si="35"/>
        <v>24.30279754096377</v>
      </c>
      <c r="BV54" s="136">
        <v>154.30347645056361</v>
      </c>
      <c r="BW54" s="135">
        <f t="shared" si="36"/>
        <v>7.7151738225281807</v>
      </c>
      <c r="BX54" s="135">
        <f t="shared" si="37"/>
        <v>162.01865027309179</v>
      </c>
      <c r="BY54" s="132">
        <f t="shared" si="38"/>
        <v>186.32144781405557</v>
      </c>
    </row>
    <row r="55" spans="1:77" ht="15.9" customHeight="1" x14ac:dyDescent="0.3">
      <c r="A55" s="5"/>
      <c r="B55" s="92" t="s">
        <v>326</v>
      </c>
      <c r="C55" s="95">
        <v>8717</v>
      </c>
      <c r="D55" s="279" t="s">
        <v>18</v>
      </c>
      <c r="E55" s="88" t="s">
        <v>83</v>
      </c>
      <c r="F55" s="96">
        <v>31</v>
      </c>
      <c r="G55" s="96">
        <v>50</v>
      </c>
      <c r="H55" s="96">
        <v>8</v>
      </c>
      <c r="I55" s="97" t="s">
        <v>8</v>
      </c>
      <c r="J55" s="93">
        <f>K56*$K$6</f>
        <v>5149.6823449020676</v>
      </c>
      <c r="K55" s="57">
        <v>163.10513695247255</v>
      </c>
      <c r="M55" s="136">
        <v>29.070453359999998</v>
      </c>
      <c r="N55" s="136">
        <v>27.424955999999998</v>
      </c>
      <c r="O55" s="129">
        <f t="shared" si="40"/>
        <v>1.64549736</v>
      </c>
      <c r="P55" s="132">
        <f t="shared" si="0"/>
        <v>29.070453359999998</v>
      </c>
      <c r="Q55" s="129">
        <f t="shared" si="1"/>
        <v>3.7791589367999996</v>
      </c>
      <c r="R55" s="132">
        <f t="shared" si="2"/>
        <v>32.849612296799997</v>
      </c>
      <c r="S55" s="136">
        <v>32.849612296799997</v>
      </c>
      <c r="T55" s="129">
        <f t="shared" si="3"/>
        <v>3.2849612296799995</v>
      </c>
      <c r="U55" s="133">
        <f t="shared" si="4"/>
        <v>36.134573526479997</v>
      </c>
      <c r="V55" s="136">
        <v>36.134573526479997</v>
      </c>
      <c r="W55" s="129">
        <f t="shared" si="5"/>
        <v>2.1680744115887998</v>
      </c>
      <c r="X55" s="132">
        <f t="shared" si="6"/>
        <v>38.302647938068795</v>
      </c>
      <c r="Y55" s="136">
        <v>38.302647938068795</v>
      </c>
      <c r="Z55" s="129">
        <f t="shared" si="7"/>
        <v>3.0642118350455037</v>
      </c>
      <c r="AA55" s="132">
        <f t="shared" si="8"/>
        <v>41.3668597731143</v>
      </c>
      <c r="AB55" s="132">
        <f t="shared" si="47"/>
        <v>163.10513695247255</v>
      </c>
      <c r="AC55" s="136">
        <v>41.3668597731143</v>
      </c>
      <c r="AD55" s="129">
        <f t="shared" si="9"/>
        <v>4.13668597731143</v>
      </c>
      <c r="AE55" s="134">
        <f t="shared" si="10"/>
        <v>45.503545750425729</v>
      </c>
      <c r="AF55" s="136">
        <v>48.688793952955528</v>
      </c>
      <c r="AG55" s="136">
        <v>45.503545750425729</v>
      </c>
      <c r="AH55" s="129">
        <f t="shared" si="11"/>
        <v>3.185248202529801</v>
      </c>
      <c r="AI55" s="132">
        <f t="shared" si="12"/>
        <v>48.688793952955528</v>
      </c>
      <c r="AK55" s="132">
        <f t="shared" si="13"/>
        <v>7.3033190929433296</v>
      </c>
      <c r="AL55" s="134">
        <f t="shared" si="14"/>
        <v>55.992113045898861</v>
      </c>
      <c r="AM55" s="129">
        <f t="shared" si="15"/>
        <v>13.048410956197804</v>
      </c>
      <c r="AN55" s="134">
        <f t="shared" si="16"/>
        <v>176.15354790867036</v>
      </c>
      <c r="AP55" s="136">
        <v>60.47148208957077</v>
      </c>
      <c r="AQ55" s="129">
        <f t="shared" si="42"/>
        <v>4.2330037462699543</v>
      </c>
      <c r="AR55" s="134">
        <f t="shared" si="43"/>
        <v>64.704485835840728</v>
      </c>
      <c r="AS55" s="136">
        <v>69.880844702707989</v>
      </c>
      <c r="AT55" s="136">
        <v>64.704485835840728</v>
      </c>
      <c r="AU55" s="129">
        <f t="shared" si="17"/>
        <v>5.1763588668672584</v>
      </c>
      <c r="AV55" s="134">
        <f t="shared" si="18"/>
        <v>69.880844702707989</v>
      </c>
      <c r="AW55" s="135">
        <f t="shared" si="19"/>
        <v>5.5904675762166391</v>
      </c>
      <c r="AX55" s="135">
        <f t="shared" si="20"/>
        <v>75.471312278924628</v>
      </c>
      <c r="AY55" s="136">
        <v>75.471312278924628</v>
      </c>
      <c r="AZ55" s="135">
        <f t="shared" si="21"/>
        <v>6.7924181051032164</v>
      </c>
      <c r="BA55" s="135">
        <f t="shared" si="22"/>
        <v>82.263730384027838</v>
      </c>
      <c r="BB55" s="136">
        <v>82.263730384027838</v>
      </c>
      <c r="BC55" s="135">
        <f t="shared" si="23"/>
        <v>7.4037357345625052</v>
      </c>
      <c r="BD55" s="135">
        <f t="shared" si="24"/>
        <v>89.66746611859034</v>
      </c>
      <c r="BE55" s="136">
        <v>89.66746611859034</v>
      </c>
      <c r="BF55" s="135">
        <f t="shared" si="25"/>
        <v>8.0700719506731318</v>
      </c>
      <c r="BG55" s="135">
        <f t="shared" si="26"/>
        <v>97.737538069263479</v>
      </c>
      <c r="BH55" s="136">
        <v>109.4660426375751</v>
      </c>
      <c r="BI55" s="136">
        <v>97.737538069263479</v>
      </c>
      <c r="BJ55" s="135">
        <f t="shared" si="27"/>
        <v>11.728504568311617</v>
      </c>
      <c r="BK55" s="135">
        <f t="shared" si="28"/>
        <v>109.4660426375751</v>
      </c>
      <c r="BL55" s="135">
        <f t="shared" si="29"/>
        <v>4.3786417055030036</v>
      </c>
      <c r="BM55" s="135">
        <f t="shared" si="30"/>
        <v>113.8446843430781</v>
      </c>
      <c r="BN55" s="136">
        <v>119.53691856023201</v>
      </c>
      <c r="BO55" s="136">
        <v>113.8446843430781</v>
      </c>
      <c r="BP55" s="135">
        <f t="shared" si="31"/>
        <v>5.6922342171539055</v>
      </c>
      <c r="BQ55" s="135">
        <f t="shared" si="32"/>
        <v>119.53691856023201</v>
      </c>
      <c r="BR55" s="135">
        <f t="shared" si="33"/>
        <v>15.539799412830162</v>
      </c>
      <c r="BS55" s="135">
        <f t="shared" si="34"/>
        <v>135.07671797306216</v>
      </c>
      <c r="BT55" s="136">
        <v>141.83055387171527</v>
      </c>
      <c r="BU55" s="129">
        <f t="shared" si="35"/>
        <v>21.274583080757289</v>
      </c>
      <c r="BV55" s="136">
        <v>135.07671797306216</v>
      </c>
      <c r="BW55" s="135">
        <f t="shared" si="36"/>
        <v>6.753835898653108</v>
      </c>
      <c r="BX55" s="135">
        <f t="shared" si="37"/>
        <v>141.83055387171527</v>
      </c>
      <c r="BY55" s="132">
        <f t="shared" si="38"/>
        <v>163.10513695247255</v>
      </c>
    </row>
    <row r="56" spans="1:77" ht="15.9" customHeight="1" x14ac:dyDescent="0.3">
      <c r="A56" s="5"/>
      <c r="B56" s="92" t="s">
        <v>327</v>
      </c>
      <c r="C56" s="95">
        <v>9269</v>
      </c>
      <c r="D56" s="279" t="s">
        <v>18</v>
      </c>
      <c r="E56" s="88" t="s">
        <v>78</v>
      </c>
      <c r="F56" s="96">
        <v>26</v>
      </c>
      <c r="G56" s="96">
        <v>42</v>
      </c>
      <c r="H56" s="96">
        <v>8</v>
      </c>
      <c r="I56" s="97" t="s">
        <v>8</v>
      </c>
      <c r="J56" s="93">
        <f>K57*$K$6</f>
        <v>4981.4338315657305</v>
      </c>
      <c r="K56" s="57">
        <v>163.10513695247255</v>
      </c>
      <c r="M56" s="136">
        <v>29.070453359999998</v>
      </c>
      <c r="N56" s="136">
        <v>27.424955999999998</v>
      </c>
      <c r="O56" s="129">
        <f t="shared" si="40"/>
        <v>1.64549736</v>
      </c>
      <c r="P56" s="132">
        <f t="shared" si="0"/>
        <v>29.070453359999998</v>
      </c>
      <c r="Q56" s="129">
        <f t="shared" si="1"/>
        <v>3.7791589367999996</v>
      </c>
      <c r="R56" s="132">
        <f t="shared" si="2"/>
        <v>32.849612296799997</v>
      </c>
      <c r="S56" s="136">
        <v>32.849612296799997</v>
      </c>
      <c r="T56" s="129">
        <f t="shared" si="3"/>
        <v>3.2849612296799995</v>
      </c>
      <c r="U56" s="133">
        <f t="shared" si="4"/>
        <v>36.134573526479997</v>
      </c>
      <c r="V56" s="136">
        <v>36.134573526479997</v>
      </c>
      <c r="W56" s="129">
        <f t="shared" si="5"/>
        <v>2.1680744115887998</v>
      </c>
      <c r="X56" s="132">
        <f t="shared" si="6"/>
        <v>38.302647938068795</v>
      </c>
      <c r="Y56" s="136">
        <v>38.302647938068795</v>
      </c>
      <c r="Z56" s="129">
        <f t="shared" si="7"/>
        <v>3.0642118350455037</v>
      </c>
      <c r="AA56" s="132">
        <f t="shared" si="8"/>
        <v>41.3668597731143</v>
      </c>
      <c r="AB56" s="132">
        <f t="shared" si="47"/>
        <v>163.10513695247255</v>
      </c>
      <c r="AC56" s="136">
        <v>41.3668597731143</v>
      </c>
      <c r="AD56" s="129">
        <f t="shared" si="9"/>
        <v>4.13668597731143</v>
      </c>
      <c r="AE56" s="134">
        <f t="shared" si="10"/>
        <v>45.503545750425729</v>
      </c>
      <c r="AF56" s="136">
        <v>48.688793952955528</v>
      </c>
      <c r="AG56" s="136">
        <v>45.503545750425729</v>
      </c>
      <c r="AH56" s="129">
        <f t="shared" si="11"/>
        <v>3.185248202529801</v>
      </c>
      <c r="AI56" s="132">
        <f t="shared" si="12"/>
        <v>48.688793952955528</v>
      </c>
      <c r="AK56" s="132">
        <f t="shared" si="13"/>
        <v>7.3033190929433296</v>
      </c>
      <c r="AL56" s="134">
        <f t="shared" si="14"/>
        <v>55.992113045898861</v>
      </c>
      <c r="AM56" s="129">
        <f t="shared" si="15"/>
        <v>13.048410956197804</v>
      </c>
      <c r="AN56" s="134">
        <f t="shared" si="16"/>
        <v>176.15354790867036</v>
      </c>
      <c r="AP56" s="136">
        <v>60.47148208957077</v>
      </c>
      <c r="AQ56" s="129">
        <f t="shared" si="42"/>
        <v>4.2330037462699543</v>
      </c>
      <c r="AR56" s="134">
        <f t="shared" si="43"/>
        <v>64.704485835840728</v>
      </c>
      <c r="AS56" s="136">
        <v>69.880844702707989</v>
      </c>
      <c r="AT56" s="136">
        <v>64.704485835840728</v>
      </c>
      <c r="AU56" s="129">
        <f t="shared" si="17"/>
        <v>5.1763588668672584</v>
      </c>
      <c r="AV56" s="134">
        <f t="shared" si="18"/>
        <v>69.880844702707989</v>
      </c>
      <c r="AW56" s="135">
        <f t="shared" si="19"/>
        <v>5.5904675762166391</v>
      </c>
      <c r="AX56" s="135">
        <f t="shared" si="20"/>
        <v>75.471312278924628</v>
      </c>
      <c r="AY56" s="136">
        <v>75.471312278924628</v>
      </c>
      <c r="AZ56" s="135">
        <f t="shared" si="21"/>
        <v>6.7924181051032164</v>
      </c>
      <c r="BA56" s="135">
        <f t="shared" si="22"/>
        <v>82.263730384027838</v>
      </c>
      <c r="BB56" s="136">
        <v>82.263730384027838</v>
      </c>
      <c r="BC56" s="135">
        <f t="shared" si="23"/>
        <v>7.4037357345625052</v>
      </c>
      <c r="BD56" s="135">
        <f t="shared" si="24"/>
        <v>89.66746611859034</v>
      </c>
      <c r="BE56" s="136">
        <v>89.66746611859034</v>
      </c>
      <c r="BF56" s="135">
        <f t="shared" si="25"/>
        <v>8.0700719506731318</v>
      </c>
      <c r="BG56" s="135">
        <f t="shared" si="26"/>
        <v>97.737538069263479</v>
      </c>
      <c r="BH56" s="136">
        <v>109.4660426375751</v>
      </c>
      <c r="BI56" s="136">
        <v>97.737538069263479</v>
      </c>
      <c r="BJ56" s="135">
        <f t="shared" si="27"/>
        <v>11.728504568311617</v>
      </c>
      <c r="BK56" s="135">
        <f t="shared" si="28"/>
        <v>109.4660426375751</v>
      </c>
      <c r="BL56" s="135">
        <f t="shared" si="29"/>
        <v>4.3786417055030036</v>
      </c>
      <c r="BM56" s="135">
        <f t="shared" si="30"/>
        <v>113.8446843430781</v>
      </c>
      <c r="BN56" s="136">
        <v>119.53691856023201</v>
      </c>
      <c r="BO56" s="136">
        <v>113.8446843430781</v>
      </c>
      <c r="BP56" s="135">
        <f t="shared" si="31"/>
        <v>5.6922342171539055</v>
      </c>
      <c r="BQ56" s="135">
        <f t="shared" si="32"/>
        <v>119.53691856023201</v>
      </c>
      <c r="BR56" s="135">
        <f t="shared" si="33"/>
        <v>15.539799412830162</v>
      </c>
      <c r="BS56" s="135">
        <f t="shared" si="34"/>
        <v>135.07671797306216</v>
      </c>
      <c r="BT56" s="136">
        <v>141.83055387171527</v>
      </c>
      <c r="BU56" s="129">
        <f t="shared" si="35"/>
        <v>21.274583080757289</v>
      </c>
      <c r="BV56" s="136">
        <v>135.07671797306216</v>
      </c>
      <c r="BW56" s="135">
        <f t="shared" si="36"/>
        <v>6.753835898653108</v>
      </c>
      <c r="BX56" s="135">
        <f t="shared" si="37"/>
        <v>141.83055387171527</v>
      </c>
      <c r="BY56" s="132">
        <f t="shared" si="38"/>
        <v>163.10513695247255</v>
      </c>
    </row>
    <row r="57" spans="1:77" ht="15.9" customHeight="1" x14ac:dyDescent="0.3">
      <c r="A57" s="5"/>
      <c r="B57" s="92" t="s">
        <v>446</v>
      </c>
      <c r="C57" s="95">
        <v>6690</v>
      </c>
      <c r="D57" s="279" t="s">
        <v>18</v>
      </c>
      <c r="E57" s="88" t="s">
        <v>631</v>
      </c>
      <c r="F57" s="96">
        <v>30</v>
      </c>
      <c r="G57" s="96">
        <v>42</v>
      </c>
      <c r="H57" s="96">
        <v>6</v>
      </c>
      <c r="I57" s="97" t="s">
        <v>8</v>
      </c>
      <c r="J57" s="93">
        <f>K58*$K$6</f>
        <v>4981.6512726669716</v>
      </c>
      <c r="K57" s="57">
        <v>157.77622635725118</v>
      </c>
      <c r="M57" s="137">
        <v>28.120674279999999</v>
      </c>
      <c r="N57" s="137">
        <v>26.528938</v>
      </c>
      <c r="O57" s="129">
        <f t="shared" si="40"/>
        <v>1.5917362800000001</v>
      </c>
      <c r="P57" s="132">
        <f t="shared" si="0"/>
        <v>28.120674279999999</v>
      </c>
      <c r="Q57" s="129">
        <f t="shared" si="1"/>
        <v>3.6556876564000005</v>
      </c>
      <c r="R57" s="132">
        <f t="shared" si="2"/>
        <v>31.776361936400001</v>
      </c>
      <c r="S57" s="137">
        <v>31.776361936400001</v>
      </c>
      <c r="T57" s="129">
        <f t="shared" si="3"/>
        <v>3.1776361936399997</v>
      </c>
      <c r="U57" s="133">
        <f t="shared" si="4"/>
        <v>34.953998130039999</v>
      </c>
      <c r="V57" s="137">
        <v>34.953998130039999</v>
      </c>
      <c r="W57" s="129">
        <f t="shared" si="5"/>
        <v>2.0972398878023997</v>
      </c>
      <c r="X57" s="132">
        <f t="shared" si="6"/>
        <v>37.051238017842401</v>
      </c>
      <c r="Y57" s="137">
        <v>37.051238017842401</v>
      </c>
      <c r="Z57" s="129">
        <f t="shared" si="7"/>
        <v>2.9640990414273922</v>
      </c>
      <c r="AA57" s="132">
        <f t="shared" si="8"/>
        <v>40.015337059269797</v>
      </c>
      <c r="AB57" s="132">
        <f t="shared" si="47"/>
        <v>157.77622635725118</v>
      </c>
      <c r="AC57" s="137">
        <v>40.015337059269797</v>
      </c>
      <c r="AD57" s="129">
        <f t="shared" si="9"/>
        <v>4.0015337059269793</v>
      </c>
      <c r="AE57" s="134">
        <f t="shared" si="10"/>
        <v>44.016870765196778</v>
      </c>
      <c r="AF57" s="137">
        <v>47.098051718760551</v>
      </c>
      <c r="AG57" s="137">
        <v>44.016870765196778</v>
      </c>
      <c r="AH57" s="129">
        <f t="shared" si="11"/>
        <v>3.0811809535637744</v>
      </c>
      <c r="AI57" s="132">
        <f t="shared" si="12"/>
        <v>47.098051718760551</v>
      </c>
      <c r="AK57" s="132">
        <f t="shared" si="13"/>
        <v>7.0647077578140829</v>
      </c>
      <c r="AL57" s="134">
        <f t="shared" si="14"/>
        <v>54.162759476574635</v>
      </c>
      <c r="AM57" s="129">
        <f t="shared" si="15"/>
        <v>12.622098108580094</v>
      </c>
      <c r="AN57" s="134">
        <f t="shared" si="16"/>
        <v>170.39832446583128</v>
      </c>
      <c r="AP57" s="137">
        <v>58.495780234700604</v>
      </c>
      <c r="AQ57" s="129">
        <f t="shared" si="42"/>
        <v>4.0947046164290422</v>
      </c>
      <c r="AR57" s="134">
        <f t="shared" si="43"/>
        <v>62.590484851129645</v>
      </c>
      <c r="AS57" s="137">
        <v>67.597723639220021</v>
      </c>
      <c r="AT57" s="137">
        <v>62.590484851129645</v>
      </c>
      <c r="AU57" s="129">
        <f t="shared" si="17"/>
        <v>5.0072387880903717</v>
      </c>
      <c r="AV57" s="134">
        <f t="shared" si="18"/>
        <v>67.597723639220021</v>
      </c>
      <c r="AW57" s="135">
        <f t="shared" si="19"/>
        <v>5.4078178911376016</v>
      </c>
      <c r="AX57" s="135">
        <f t="shared" si="20"/>
        <v>73.005541530357618</v>
      </c>
      <c r="AY57" s="137">
        <v>73.005541530357618</v>
      </c>
      <c r="AZ57" s="135">
        <f t="shared" si="21"/>
        <v>6.5704987377321862</v>
      </c>
      <c r="BA57" s="135">
        <f t="shared" si="22"/>
        <v>79.576040268089798</v>
      </c>
      <c r="BB57" s="137">
        <v>79.576040268089798</v>
      </c>
      <c r="BC57" s="135">
        <f t="shared" si="23"/>
        <v>7.1618436241280818</v>
      </c>
      <c r="BD57" s="135">
        <f t="shared" si="24"/>
        <v>86.73788389221788</v>
      </c>
      <c r="BE57" s="137">
        <v>86.73788389221788</v>
      </c>
      <c r="BF57" s="135">
        <f t="shared" si="25"/>
        <v>7.8064095502996089</v>
      </c>
      <c r="BG57" s="135">
        <f t="shared" si="26"/>
        <v>94.544293442517485</v>
      </c>
      <c r="BH57" s="137">
        <v>105.88960865561958</v>
      </c>
      <c r="BI57" s="137">
        <v>94.544293442517485</v>
      </c>
      <c r="BJ57" s="135">
        <f t="shared" si="27"/>
        <v>11.345315213102099</v>
      </c>
      <c r="BK57" s="135">
        <f t="shared" si="28"/>
        <v>105.88960865561958</v>
      </c>
      <c r="BL57" s="135">
        <f t="shared" si="29"/>
        <v>4.2355843462247833</v>
      </c>
      <c r="BM57" s="135">
        <f t="shared" si="30"/>
        <v>110.12519300184437</v>
      </c>
      <c r="BN57" s="137">
        <v>115.63145265193658</v>
      </c>
      <c r="BO57" s="137">
        <v>110.12519300184437</v>
      </c>
      <c r="BP57" s="135">
        <f t="shared" si="31"/>
        <v>5.5062596500922183</v>
      </c>
      <c r="BQ57" s="135">
        <f t="shared" si="32"/>
        <v>115.63145265193658</v>
      </c>
      <c r="BR57" s="135">
        <f t="shared" si="33"/>
        <v>15.032088844751758</v>
      </c>
      <c r="BS57" s="135">
        <f t="shared" si="34"/>
        <v>130.66354149668834</v>
      </c>
      <c r="BT57" s="137">
        <v>137.19671857152275</v>
      </c>
      <c r="BU57" s="129">
        <f t="shared" si="35"/>
        <v>20.579507785728413</v>
      </c>
      <c r="BV57" s="137">
        <v>130.66354149668834</v>
      </c>
      <c r="BW57" s="135">
        <f t="shared" si="36"/>
        <v>6.5331770748344162</v>
      </c>
      <c r="BX57" s="135">
        <f t="shared" si="37"/>
        <v>137.19671857152275</v>
      </c>
      <c r="BY57" s="132">
        <f t="shared" si="38"/>
        <v>157.77622635725118</v>
      </c>
    </row>
    <row r="58" spans="1:77" ht="15.9" customHeight="1" thickBot="1" x14ac:dyDescent="0.35">
      <c r="A58" s="5"/>
      <c r="B58" s="92" t="s">
        <v>399</v>
      </c>
      <c r="C58" s="95"/>
      <c r="D58" s="279" t="s">
        <v>18</v>
      </c>
      <c r="E58" s="88" t="s">
        <v>541</v>
      </c>
      <c r="F58" s="96" t="s">
        <v>542</v>
      </c>
      <c r="G58" s="96" t="s">
        <v>543</v>
      </c>
      <c r="H58" s="96" t="s">
        <v>544</v>
      </c>
      <c r="I58" s="97" t="s">
        <v>8</v>
      </c>
      <c r="J58" s="93">
        <f>K59*$K$6</f>
        <v>10541.760034147352</v>
      </c>
      <c r="K58" s="57">
        <v>157.7831133375</v>
      </c>
      <c r="M58" s="139"/>
      <c r="N58" s="139"/>
      <c r="P58" s="132"/>
      <c r="R58" s="132"/>
      <c r="S58" s="139"/>
      <c r="U58" s="133"/>
      <c r="V58" s="139">
        <v>73.97</v>
      </c>
      <c r="W58" s="129">
        <f t="shared" si="5"/>
        <v>4.4382000000000001</v>
      </c>
      <c r="X58" s="132">
        <f t="shared" si="6"/>
        <v>78.408199999999994</v>
      </c>
      <c r="Y58" s="139">
        <v>78.408199999999994</v>
      </c>
      <c r="Z58" s="129">
        <f t="shared" si="7"/>
        <v>6.2726559999999996</v>
      </c>
      <c r="AA58" s="132">
        <f t="shared" si="8"/>
        <v>84.680855999999991</v>
      </c>
      <c r="AB58" s="132">
        <f>K59</f>
        <v>333.88762625171285</v>
      </c>
      <c r="AC58" s="139">
        <v>84.680855999999991</v>
      </c>
      <c r="AD58" s="129">
        <f t="shared" si="9"/>
        <v>8.4680855999999984</v>
      </c>
      <c r="AE58" s="134">
        <f t="shared" si="10"/>
        <v>93.148941599999986</v>
      </c>
      <c r="AF58" s="139">
        <v>99.66936751199998</v>
      </c>
      <c r="AG58" s="139">
        <v>93.148941599999986</v>
      </c>
      <c r="AH58" s="129">
        <f t="shared" si="11"/>
        <v>6.5204259119999994</v>
      </c>
      <c r="AI58" s="132">
        <f t="shared" si="12"/>
        <v>99.66936751199998</v>
      </c>
      <c r="AK58" s="132">
        <f t="shared" si="13"/>
        <v>14.950405126799998</v>
      </c>
      <c r="AL58" s="134">
        <f t="shared" si="14"/>
        <v>114.61977263879997</v>
      </c>
      <c r="AM58" s="129">
        <f t="shared" si="15"/>
        <v>26.711010100137027</v>
      </c>
      <c r="AN58" s="134">
        <f t="shared" si="16"/>
        <v>360.59863635184985</v>
      </c>
      <c r="AP58" s="148">
        <v>123.78935444990397</v>
      </c>
      <c r="AQ58" s="129">
        <f t="shared" si="42"/>
        <v>8.6652548114932788</v>
      </c>
      <c r="AR58" s="134">
        <f t="shared" si="43"/>
        <v>132.45460926139725</v>
      </c>
      <c r="AS58" s="148">
        <v>143.05097800230902</v>
      </c>
      <c r="AT58" s="148">
        <v>132.45460926139725</v>
      </c>
      <c r="AU58" s="129">
        <f t="shared" si="17"/>
        <v>10.59636874091178</v>
      </c>
      <c r="AV58" s="134">
        <f t="shared" si="18"/>
        <v>143.05097800230902</v>
      </c>
      <c r="AW58" s="135">
        <f t="shared" si="19"/>
        <v>11.444078240184721</v>
      </c>
      <c r="AX58" s="135">
        <f t="shared" si="20"/>
        <v>154.49505624249375</v>
      </c>
      <c r="AY58" s="148">
        <v>154.49505624249375</v>
      </c>
      <c r="AZ58" s="135">
        <f t="shared" si="21"/>
        <v>13.904555061824437</v>
      </c>
      <c r="BA58" s="135">
        <f t="shared" si="22"/>
        <v>168.39961130431817</v>
      </c>
      <c r="BB58" s="148">
        <v>168.39961130431817</v>
      </c>
      <c r="BC58" s="135">
        <f t="shared" si="23"/>
        <v>15.155965017388636</v>
      </c>
      <c r="BD58" s="135">
        <f t="shared" si="24"/>
        <v>183.55557632170681</v>
      </c>
      <c r="BE58" s="148">
        <v>183.55557632170681</v>
      </c>
      <c r="BF58" s="135">
        <f t="shared" si="25"/>
        <v>16.520001868953614</v>
      </c>
      <c r="BG58" s="135">
        <f t="shared" si="26"/>
        <v>200.07557819066042</v>
      </c>
      <c r="BH58" s="148">
        <v>224.08464757353968</v>
      </c>
      <c r="BI58" s="148">
        <v>200.07557819066042</v>
      </c>
      <c r="BJ58" s="135">
        <f t="shared" si="27"/>
        <v>24.00906938287925</v>
      </c>
      <c r="BK58" s="135">
        <f t="shared" si="28"/>
        <v>224.08464757353968</v>
      </c>
      <c r="BL58" s="135">
        <f t="shared" si="29"/>
        <v>8.963385902941587</v>
      </c>
      <c r="BM58" s="135">
        <f t="shared" si="30"/>
        <v>233.04803347648127</v>
      </c>
      <c r="BN58" s="137">
        <v>115.6365</v>
      </c>
      <c r="BO58" s="137">
        <v>110.13</v>
      </c>
      <c r="BP58" s="135">
        <f t="shared" si="31"/>
        <v>5.5065</v>
      </c>
      <c r="BQ58" s="135">
        <f t="shared" si="32"/>
        <v>115.6365</v>
      </c>
      <c r="BR58" s="135">
        <f t="shared" si="33"/>
        <v>15.032745000000002</v>
      </c>
      <c r="BS58" s="135">
        <f t="shared" si="34"/>
        <v>130.66924499999999</v>
      </c>
      <c r="BT58" s="137">
        <v>137.20270725</v>
      </c>
      <c r="BU58" s="129">
        <f t="shared" si="35"/>
        <v>20.580406087500002</v>
      </c>
      <c r="BV58" s="137">
        <v>130.66924499999999</v>
      </c>
      <c r="BW58" s="135">
        <f t="shared" si="36"/>
        <v>6.5334622499999995</v>
      </c>
      <c r="BX58" s="135">
        <f t="shared" si="37"/>
        <v>137.20270725</v>
      </c>
      <c r="BY58" s="132">
        <f t="shared" si="38"/>
        <v>157.7831133375</v>
      </c>
    </row>
    <row r="59" spans="1:77" ht="15.9" customHeight="1" thickTop="1" thickBot="1" x14ac:dyDescent="0.35">
      <c r="A59" s="5"/>
      <c r="B59" s="92" t="s">
        <v>745</v>
      </c>
      <c r="C59" s="470"/>
      <c r="D59" s="471" t="s">
        <v>18</v>
      </c>
      <c r="E59" s="472" t="s">
        <v>743</v>
      </c>
      <c r="F59" s="306">
        <v>44</v>
      </c>
      <c r="G59" s="306">
        <v>60</v>
      </c>
      <c r="H59" s="306">
        <v>8.5</v>
      </c>
      <c r="I59" s="473" t="s">
        <v>8</v>
      </c>
      <c r="J59" s="93">
        <f>K42*$K$6</f>
        <v>7863.7656132533602</v>
      </c>
      <c r="K59" s="57">
        <v>333.88762625171285</v>
      </c>
      <c r="M59" s="139"/>
      <c r="N59" s="139"/>
      <c r="P59" s="132"/>
      <c r="R59" s="132"/>
      <c r="S59" s="139"/>
      <c r="U59" s="133"/>
      <c r="V59" s="139"/>
      <c r="X59" s="132"/>
      <c r="Y59" s="139"/>
      <c r="AA59" s="132"/>
      <c r="AB59" s="132"/>
      <c r="AC59" s="139"/>
      <c r="AE59" s="134"/>
      <c r="AF59" s="139"/>
      <c r="AG59" s="139"/>
      <c r="AI59" s="132"/>
      <c r="AK59" s="132"/>
      <c r="AL59" s="134"/>
      <c r="AN59" s="134"/>
      <c r="AP59" s="139"/>
      <c r="AR59" s="134"/>
      <c r="AS59" s="139"/>
      <c r="AT59" s="139"/>
      <c r="AV59" s="134"/>
      <c r="AW59" s="135"/>
      <c r="AX59" s="135"/>
      <c r="AY59" s="139"/>
      <c r="AZ59" s="135"/>
      <c r="BA59" s="135"/>
      <c r="BB59" s="139"/>
      <c r="BC59" s="135"/>
      <c r="BD59" s="135"/>
      <c r="BE59" s="139"/>
      <c r="BF59" s="135"/>
      <c r="BG59" s="135"/>
      <c r="BH59" s="139"/>
      <c r="BI59" s="139"/>
      <c r="BJ59" s="135"/>
      <c r="BK59" s="135"/>
      <c r="BL59" s="135"/>
      <c r="BM59" s="135"/>
      <c r="BN59" s="140">
        <v>244.70043515030534</v>
      </c>
      <c r="BO59" s="140">
        <v>233.04803347648127</v>
      </c>
      <c r="BP59" s="135">
        <f t="shared" si="31"/>
        <v>11.652401673824064</v>
      </c>
      <c r="BQ59" s="135">
        <f t="shared" si="32"/>
        <v>244.70043515030534</v>
      </c>
      <c r="BR59" s="135">
        <f t="shared" si="33"/>
        <v>31.811056569539694</v>
      </c>
      <c r="BS59" s="135">
        <f t="shared" si="34"/>
        <v>276.51149171984503</v>
      </c>
      <c r="BT59" s="140">
        <v>290.33706630583725</v>
      </c>
      <c r="BU59" s="129">
        <f t="shared" si="35"/>
        <v>43.550559945875584</v>
      </c>
      <c r="BV59" s="140">
        <v>276.51149171984503</v>
      </c>
      <c r="BW59" s="135">
        <f t="shared" si="36"/>
        <v>13.82557458599225</v>
      </c>
      <c r="BX59" s="135">
        <f t="shared" si="37"/>
        <v>290.33706630583725</v>
      </c>
      <c r="BY59" s="132">
        <f t="shared" si="38"/>
        <v>333.88762625171285</v>
      </c>
    </row>
    <row r="60" spans="1:77" ht="15.9" customHeight="1" thickTop="1" thickBot="1" x14ac:dyDescent="0.35">
      <c r="A60" s="5"/>
      <c r="B60" s="456" t="s">
        <v>822</v>
      </c>
      <c r="C60" s="488" t="s">
        <v>823</v>
      </c>
      <c r="D60" s="343" t="s">
        <v>18</v>
      </c>
      <c r="E60" s="457" t="s">
        <v>824</v>
      </c>
      <c r="F60" s="458">
        <v>31.5</v>
      </c>
      <c r="G60" s="458">
        <v>42</v>
      </c>
      <c r="H60" s="458">
        <v>7</v>
      </c>
      <c r="I60" s="489" t="s">
        <v>8</v>
      </c>
      <c r="J60" s="336">
        <f>K50*$K$6</f>
        <v>6359.9983799511201</v>
      </c>
      <c r="K60" s="57">
        <v>1079.732</v>
      </c>
      <c r="M60" s="142">
        <v>182.86252920000001</v>
      </c>
      <c r="N60" s="142">
        <v>172.51182</v>
      </c>
      <c r="O60" s="129">
        <f t="shared" si="40"/>
        <v>10.350709200000001</v>
      </c>
      <c r="P60" s="132">
        <f t="shared" si="0"/>
        <v>182.86252920000001</v>
      </c>
      <c r="Q60" s="129">
        <f t="shared" si="1"/>
        <v>23.772128796000001</v>
      </c>
      <c r="R60" s="132">
        <f t="shared" si="2"/>
        <v>206.63465799600002</v>
      </c>
      <c r="S60" s="142">
        <v>206.63465799600002</v>
      </c>
      <c r="T60" s="129">
        <f t="shared" si="3"/>
        <v>20.663465799600004</v>
      </c>
      <c r="U60" s="133">
        <f t="shared" si="4"/>
        <v>227.29812379560002</v>
      </c>
      <c r="V60" s="142">
        <v>227.29812379560002</v>
      </c>
      <c r="W60" s="129">
        <f t="shared" si="5"/>
        <v>13.637887427736002</v>
      </c>
      <c r="X60" s="132">
        <f t="shared" si="6"/>
        <v>240.93601122333601</v>
      </c>
      <c r="Y60" s="142">
        <v>240.93601122333601</v>
      </c>
      <c r="Z60" s="129">
        <f t="shared" si="7"/>
        <v>19.274880897866879</v>
      </c>
      <c r="AA60" s="132">
        <f t="shared" si="8"/>
        <v>260.2108921212029</v>
      </c>
      <c r="AB60" s="132">
        <f t="shared" ref="AB60:AB65" si="48">K60</f>
        <v>1079.732</v>
      </c>
      <c r="AC60" s="142">
        <v>260.2108921212029</v>
      </c>
      <c r="AD60" s="129">
        <f t="shared" si="9"/>
        <v>26.021089212120291</v>
      </c>
      <c r="AE60" s="134">
        <f t="shared" si="10"/>
        <v>286.23198133332318</v>
      </c>
      <c r="AF60" s="142">
        <v>306.2682200266558</v>
      </c>
      <c r="AG60" s="142">
        <v>286.23198133332318</v>
      </c>
      <c r="AH60" s="129">
        <f t="shared" si="11"/>
        <v>20.036238693332621</v>
      </c>
      <c r="AI60" s="132">
        <f t="shared" si="12"/>
        <v>306.2682200266558</v>
      </c>
      <c r="AK60" s="132">
        <f t="shared" si="13"/>
        <v>45.940233003998372</v>
      </c>
      <c r="AL60" s="134">
        <f t="shared" si="14"/>
        <v>352.20845303065414</v>
      </c>
      <c r="AM60" s="129">
        <f t="shared" si="15"/>
        <v>86.378559999999993</v>
      </c>
      <c r="AN60" s="134">
        <f t="shared" si="16"/>
        <v>1166.1105600000001</v>
      </c>
      <c r="AO60" s="247">
        <v>201.4393</v>
      </c>
      <c r="AP60" s="142">
        <v>380.38512927310649</v>
      </c>
      <c r="AQ60" s="129">
        <f t="shared" si="42"/>
        <v>26.626959049117456</v>
      </c>
      <c r="AR60" s="134">
        <f t="shared" si="43"/>
        <v>407.01208832222392</v>
      </c>
      <c r="AS60" s="142">
        <v>439.57305538800182</v>
      </c>
      <c r="AT60" s="142">
        <v>407.01208832222392</v>
      </c>
      <c r="AU60" s="129">
        <f t="shared" si="17"/>
        <v>32.560967065777916</v>
      </c>
      <c r="AV60" s="134">
        <f t="shared" si="18"/>
        <v>439.57305538800182</v>
      </c>
      <c r="AW60" s="135">
        <f t="shared" si="19"/>
        <v>35.165844431040142</v>
      </c>
      <c r="AX60" s="135">
        <f t="shared" si="20"/>
        <v>474.73889981904199</v>
      </c>
      <c r="AY60" s="142">
        <v>474.73889981904199</v>
      </c>
      <c r="AZ60" s="135">
        <f t="shared" si="21"/>
        <v>42.726500983713777</v>
      </c>
      <c r="BA60" s="135">
        <f t="shared" si="22"/>
        <v>517.46540080275577</v>
      </c>
      <c r="BB60" s="142">
        <v>517.46540080275577</v>
      </c>
      <c r="BC60" s="135">
        <f t="shared" si="23"/>
        <v>46.57188607224802</v>
      </c>
      <c r="BD60" s="135">
        <f t="shared" si="24"/>
        <v>564.03728687500382</v>
      </c>
      <c r="BE60" s="142">
        <v>564.03728687500382</v>
      </c>
      <c r="BF60" s="135">
        <f t="shared" si="25"/>
        <v>50.763355818750341</v>
      </c>
      <c r="BG60" s="135">
        <f t="shared" si="26"/>
        <v>614.80064269375418</v>
      </c>
      <c r="BH60" s="142">
        <v>688.57671981700469</v>
      </c>
      <c r="BI60" s="142">
        <v>614.80064269375418</v>
      </c>
      <c r="BJ60" s="135">
        <f t="shared" si="27"/>
        <v>73.776077123250502</v>
      </c>
      <c r="BK60" s="135">
        <f t="shared" si="28"/>
        <v>688.57671981700469</v>
      </c>
      <c r="BL60" s="135">
        <f t="shared" si="29"/>
        <v>27.543068792680188</v>
      </c>
      <c r="BM60" s="135">
        <f t="shared" si="30"/>
        <v>716.11978860968486</v>
      </c>
      <c r="BN60" s="143">
        <v>751.92577804016912</v>
      </c>
      <c r="BO60" s="143">
        <v>716.11978860968486</v>
      </c>
      <c r="BP60" s="135">
        <f t="shared" si="31"/>
        <v>35.805989430484246</v>
      </c>
      <c r="BQ60" s="135">
        <f t="shared" si="32"/>
        <v>751.92577804016912</v>
      </c>
      <c r="BR60" s="135">
        <f t="shared" si="33"/>
        <v>97.750351145221984</v>
      </c>
      <c r="BS60" s="135">
        <f t="shared" si="34"/>
        <v>849.67612918539112</v>
      </c>
      <c r="BT60" s="143">
        <v>892.15993564466066</v>
      </c>
      <c r="BU60" s="129">
        <f t="shared" si="35"/>
        <v>133.82399034669908</v>
      </c>
      <c r="BV60" s="143">
        <v>849.67612918539112</v>
      </c>
      <c r="BW60" s="135">
        <f t="shared" si="36"/>
        <v>42.483806459269559</v>
      </c>
      <c r="BX60" s="135">
        <f t="shared" si="37"/>
        <v>892.15993564466066</v>
      </c>
      <c r="BY60" s="132">
        <f t="shared" si="38"/>
        <v>1025.9839259913597</v>
      </c>
    </row>
    <row r="61" spans="1:77" ht="15.9" customHeight="1" x14ac:dyDescent="0.3">
      <c r="A61" s="5"/>
      <c r="B61" s="89" t="s">
        <v>329</v>
      </c>
      <c r="C61" s="103">
        <v>8409</v>
      </c>
      <c r="D61" s="90" t="s">
        <v>6</v>
      </c>
      <c r="E61" s="90" t="s">
        <v>93</v>
      </c>
      <c r="F61" s="105">
        <v>45</v>
      </c>
      <c r="G61" s="105">
        <v>73.099999999999994</v>
      </c>
      <c r="H61" s="105">
        <v>13</v>
      </c>
      <c r="I61" s="106" t="s">
        <v>7</v>
      </c>
      <c r="J61" s="91">
        <f>K61*$K$6</f>
        <v>5889.4203975200926</v>
      </c>
      <c r="K61" s="57">
        <v>186.53475227634993</v>
      </c>
      <c r="M61" s="136">
        <v>33.246345991229553</v>
      </c>
      <c r="N61" s="136">
        <v>31.364477350216557</v>
      </c>
      <c r="O61" s="129">
        <f t="shared" si="40"/>
        <v>1.8818686410129934</v>
      </c>
      <c r="P61" s="132">
        <f t="shared" si="0"/>
        <v>33.246345991229553</v>
      </c>
      <c r="Q61" s="129">
        <f t="shared" si="1"/>
        <v>4.3220249788598419</v>
      </c>
      <c r="R61" s="132">
        <f t="shared" si="2"/>
        <v>37.568370970089397</v>
      </c>
      <c r="S61" s="136">
        <v>37.568370970089397</v>
      </c>
      <c r="T61" s="129">
        <f t="shared" si="3"/>
        <v>3.75683709700894</v>
      </c>
      <c r="U61" s="133">
        <f t="shared" si="4"/>
        <v>41.325208067098337</v>
      </c>
      <c r="V61" s="136">
        <v>41.325208067098337</v>
      </c>
      <c r="W61" s="129">
        <f t="shared" si="5"/>
        <v>2.4795124840259004</v>
      </c>
      <c r="X61" s="132">
        <f t="shared" si="6"/>
        <v>43.804720551124241</v>
      </c>
      <c r="Y61" s="136">
        <v>43.804720551124241</v>
      </c>
      <c r="Z61" s="129">
        <f t="shared" si="7"/>
        <v>3.5043776440899395</v>
      </c>
      <c r="AA61" s="132">
        <f t="shared" si="8"/>
        <v>47.309098195214183</v>
      </c>
      <c r="AB61" s="132">
        <f t="shared" si="48"/>
        <v>186.53475227634993</v>
      </c>
      <c r="AC61" s="136">
        <v>47.309098195214183</v>
      </c>
      <c r="AD61" s="129">
        <f t="shared" si="9"/>
        <v>4.7309098195214183</v>
      </c>
      <c r="AE61" s="134">
        <f t="shared" si="10"/>
        <v>52.040008014735605</v>
      </c>
      <c r="AF61" s="136">
        <v>55.682808575767098</v>
      </c>
      <c r="AG61" s="136">
        <v>52.040008014735605</v>
      </c>
      <c r="AH61" s="129">
        <f t="shared" si="11"/>
        <v>3.6428005610314926</v>
      </c>
      <c r="AI61" s="132">
        <f t="shared" si="12"/>
        <v>55.682808575767098</v>
      </c>
      <c r="AK61" s="132">
        <f t="shared" si="13"/>
        <v>8.3524212863650646</v>
      </c>
      <c r="AL61" s="134">
        <f t="shared" si="14"/>
        <v>64.035229862132155</v>
      </c>
      <c r="AM61" s="129">
        <f t="shared" si="15"/>
        <v>14.922780182107994</v>
      </c>
      <c r="AN61" s="134">
        <f t="shared" si="16"/>
        <v>201.45753245845793</v>
      </c>
      <c r="AP61" s="136">
        <v>69.158048251102727</v>
      </c>
      <c r="AQ61" s="129">
        <f t="shared" si="42"/>
        <v>4.841063377577191</v>
      </c>
      <c r="AR61" s="134">
        <f t="shared" si="43"/>
        <v>73.999111628679913</v>
      </c>
      <c r="AS61" s="136">
        <v>79.919040558974302</v>
      </c>
      <c r="AT61" s="136">
        <v>73.999111628679913</v>
      </c>
      <c r="AU61" s="129">
        <f t="shared" si="17"/>
        <v>5.9199289302943932</v>
      </c>
      <c r="AV61" s="134">
        <f t="shared" si="18"/>
        <v>79.919040558974302</v>
      </c>
      <c r="AW61" s="135">
        <f t="shared" si="19"/>
        <v>6.3935232447179438</v>
      </c>
      <c r="AX61" s="135">
        <f t="shared" si="20"/>
        <v>86.312563803692242</v>
      </c>
      <c r="AY61" s="136">
        <v>86.312563803692242</v>
      </c>
      <c r="AZ61" s="135">
        <f t="shared" si="21"/>
        <v>7.7681307423323016</v>
      </c>
      <c r="BA61" s="135">
        <f t="shared" si="22"/>
        <v>94.080694546024546</v>
      </c>
      <c r="BB61" s="136">
        <v>94.080694546024546</v>
      </c>
      <c r="BC61" s="135">
        <f t="shared" si="23"/>
        <v>8.4672625091422091</v>
      </c>
      <c r="BD61" s="135">
        <f t="shared" si="24"/>
        <v>102.54795705516676</v>
      </c>
      <c r="BE61" s="136">
        <v>102.54795705516676</v>
      </c>
      <c r="BF61" s="135">
        <f t="shared" si="25"/>
        <v>9.2293161349650088</v>
      </c>
      <c r="BG61" s="135">
        <f t="shared" si="26"/>
        <v>111.77727319013177</v>
      </c>
      <c r="BH61" s="136">
        <v>125.19054597294758</v>
      </c>
      <c r="BI61" s="136">
        <v>111.77727319013177</v>
      </c>
      <c r="BJ61" s="135">
        <f t="shared" si="27"/>
        <v>13.413272782815813</v>
      </c>
      <c r="BK61" s="135">
        <f t="shared" si="28"/>
        <v>125.19054597294758</v>
      </c>
      <c r="BL61" s="135">
        <f t="shared" si="29"/>
        <v>5.0076218389179026</v>
      </c>
      <c r="BM61" s="135">
        <f t="shared" si="30"/>
        <v>130.19816781186549</v>
      </c>
      <c r="BN61" s="144">
        <v>136.70807620245876</v>
      </c>
      <c r="BO61" s="144">
        <v>130.19816781186549</v>
      </c>
      <c r="BP61" s="135">
        <f t="shared" si="31"/>
        <v>6.5099083905932744</v>
      </c>
      <c r="BQ61" s="135">
        <f t="shared" si="32"/>
        <v>136.70807620245876</v>
      </c>
      <c r="BR61" s="135">
        <f t="shared" si="33"/>
        <v>17.772049906319637</v>
      </c>
      <c r="BS61" s="135">
        <f t="shared" si="34"/>
        <v>154.48012610877839</v>
      </c>
      <c r="BT61" s="144">
        <v>162.20413241421733</v>
      </c>
      <c r="BU61" s="129">
        <f t="shared" si="35"/>
        <v>24.330619862132597</v>
      </c>
      <c r="BV61" s="144">
        <v>154.48012610877839</v>
      </c>
      <c r="BW61" s="135">
        <f t="shared" si="36"/>
        <v>7.7240063054389196</v>
      </c>
      <c r="BX61" s="135">
        <f t="shared" si="37"/>
        <v>162.20413241421733</v>
      </c>
      <c r="BY61" s="132">
        <f t="shared" si="38"/>
        <v>186.53475227634993</v>
      </c>
    </row>
    <row r="62" spans="1:77" ht="15.9" customHeight="1" x14ac:dyDescent="0.3">
      <c r="A62" s="5"/>
      <c r="B62" s="92" t="s">
        <v>330</v>
      </c>
      <c r="C62" s="95">
        <v>8839</v>
      </c>
      <c r="D62" s="88" t="s">
        <v>6</v>
      </c>
      <c r="E62" s="88" t="s">
        <v>538</v>
      </c>
      <c r="F62" s="96">
        <v>54</v>
      </c>
      <c r="G62" s="96">
        <v>80</v>
      </c>
      <c r="H62" s="96" t="s">
        <v>29</v>
      </c>
      <c r="I62" s="97" t="s">
        <v>7</v>
      </c>
      <c r="J62" s="93">
        <f>J209</f>
        <v>7827.1130905365844</v>
      </c>
      <c r="K62" s="57">
        <v>232.33667862693707</v>
      </c>
      <c r="M62" s="136">
        <v>41.409686451566394</v>
      </c>
      <c r="N62" s="136">
        <v>39.065741935439995</v>
      </c>
      <c r="O62" s="129">
        <f t="shared" si="40"/>
        <v>2.3439445161263999</v>
      </c>
      <c r="P62" s="132">
        <f t="shared" si="0"/>
        <v>41.409686451566394</v>
      </c>
      <c r="Q62" s="129">
        <f t="shared" si="1"/>
        <v>5.3832592387036318</v>
      </c>
      <c r="R62" s="132">
        <f t="shared" si="2"/>
        <v>46.792945690270024</v>
      </c>
      <c r="S62" s="136">
        <v>46.792945690270024</v>
      </c>
      <c r="T62" s="129">
        <f t="shared" si="3"/>
        <v>4.679294569027002</v>
      </c>
      <c r="U62" s="133">
        <f t="shared" si="4"/>
        <v>51.472240259297024</v>
      </c>
      <c r="V62" s="136">
        <v>51.472240259297024</v>
      </c>
      <c r="W62" s="129">
        <f t="shared" si="5"/>
        <v>3.0883344155578212</v>
      </c>
      <c r="X62" s="132">
        <f t="shared" si="6"/>
        <v>54.560574674854848</v>
      </c>
      <c r="Y62" s="136">
        <v>54.560574674854848</v>
      </c>
      <c r="Z62" s="129">
        <f t="shared" si="7"/>
        <v>4.3648459739883876</v>
      </c>
      <c r="AA62" s="132">
        <f t="shared" si="8"/>
        <v>58.925420648843236</v>
      </c>
      <c r="AB62" s="132">
        <f t="shared" si="48"/>
        <v>232.33667862693707</v>
      </c>
      <c r="AC62" s="136">
        <v>58.925420648843236</v>
      </c>
      <c r="AD62" s="129">
        <f t="shared" si="9"/>
        <v>5.8925420648843243</v>
      </c>
      <c r="AE62" s="134">
        <f t="shared" si="10"/>
        <v>64.817962713727553</v>
      </c>
      <c r="AF62" s="136">
        <v>69.355220103688481</v>
      </c>
      <c r="AG62" s="136">
        <v>64.817962713727553</v>
      </c>
      <c r="AH62" s="129">
        <f t="shared" si="11"/>
        <v>4.5372573899609288</v>
      </c>
      <c r="AI62" s="132">
        <f t="shared" si="12"/>
        <v>69.355220103688481</v>
      </c>
      <c r="AK62" s="132">
        <f t="shared" si="13"/>
        <v>10.403283015553273</v>
      </c>
      <c r="AL62" s="134">
        <f t="shared" si="14"/>
        <v>79.758503119241752</v>
      </c>
      <c r="AM62" s="129">
        <f t="shared" si="15"/>
        <v>18.586934290154964</v>
      </c>
      <c r="AN62" s="134">
        <f t="shared" si="16"/>
        <v>250.92361291709204</v>
      </c>
      <c r="AP62" s="136">
        <v>86.13918336878109</v>
      </c>
      <c r="AQ62" s="129">
        <f t="shared" si="42"/>
        <v>6.0297428358146767</v>
      </c>
      <c r="AR62" s="134">
        <f t="shared" si="43"/>
        <v>92.168926204595763</v>
      </c>
      <c r="AS62" s="136">
        <v>99.54244030096342</v>
      </c>
      <c r="AT62" s="136">
        <v>92.168926204595763</v>
      </c>
      <c r="AU62" s="129">
        <f t="shared" si="17"/>
        <v>7.3735140963676606</v>
      </c>
      <c r="AV62" s="134">
        <f t="shared" si="18"/>
        <v>99.54244030096342</v>
      </c>
      <c r="AW62" s="135">
        <f t="shared" si="19"/>
        <v>7.9633952240770736</v>
      </c>
      <c r="AX62" s="135">
        <f t="shared" si="20"/>
        <v>107.5058355250405</v>
      </c>
      <c r="AY62" s="136">
        <v>107.5058355250405</v>
      </c>
      <c r="AZ62" s="135">
        <f t="shared" si="21"/>
        <v>9.6755251972536449</v>
      </c>
      <c r="BA62" s="135">
        <f t="shared" si="22"/>
        <v>117.18136072229414</v>
      </c>
      <c r="BB62" s="136">
        <v>117.18136072229414</v>
      </c>
      <c r="BC62" s="135">
        <f t="shared" si="23"/>
        <v>10.546322465006472</v>
      </c>
      <c r="BD62" s="135">
        <f t="shared" si="24"/>
        <v>127.72768318730061</v>
      </c>
      <c r="BE62" s="136">
        <v>127.72768318730061</v>
      </c>
      <c r="BF62" s="135">
        <f t="shared" si="25"/>
        <v>11.495491486857055</v>
      </c>
      <c r="BG62" s="135">
        <f t="shared" si="26"/>
        <v>139.22317467415766</v>
      </c>
      <c r="BH62" s="136">
        <v>155.92995563505659</v>
      </c>
      <c r="BI62" s="136">
        <v>139.22317467415766</v>
      </c>
      <c r="BJ62" s="135">
        <f t="shared" si="27"/>
        <v>16.706780960898918</v>
      </c>
      <c r="BK62" s="135">
        <f t="shared" si="28"/>
        <v>155.92995563505659</v>
      </c>
      <c r="BL62" s="135">
        <f t="shared" si="29"/>
        <v>6.2371982254022633</v>
      </c>
      <c r="BM62" s="135">
        <f t="shared" si="30"/>
        <v>162.16715386045885</v>
      </c>
      <c r="BN62" s="144">
        <v>170.27551155348181</v>
      </c>
      <c r="BO62" s="144">
        <v>162.16715386045885</v>
      </c>
      <c r="BP62" s="135">
        <f t="shared" si="31"/>
        <v>8.108357693022942</v>
      </c>
      <c r="BQ62" s="135">
        <f t="shared" si="32"/>
        <v>170.27551155348181</v>
      </c>
      <c r="BR62" s="135">
        <f t="shared" si="33"/>
        <v>22.135816501952633</v>
      </c>
      <c r="BS62" s="135">
        <f t="shared" si="34"/>
        <v>192.41132805543444</v>
      </c>
      <c r="BT62" s="144">
        <v>202.03189445820615</v>
      </c>
      <c r="BU62" s="129">
        <f t="shared" si="35"/>
        <v>30.304784168730922</v>
      </c>
      <c r="BV62" s="144">
        <v>192.41132805543444</v>
      </c>
      <c r="BW62" s="135">
        <f t="shared" si="36"/>
        <v>9.6205664027717219</v>
      </c>
      <c r="BX62" s="135">
        <f t="shared" si="37"/>
        <v>202.03189445820615</v>
      </c>
      <c r="BY62" s="132">
        <f t="shared" si="38"/>
        <v>232.33667862693707</v>
      </c>
    </row>
    <row r="63" spans="1:77" ht="15.9" customHeight="1" x14ac:dyDescent="0.3">
      <c r="A63" s="5"/>
      <c r="B63" s="92" t="s">
        <v>331</v>
      </c>
      <c r="C63" s="95"/>
      <c r="D63" s="88" t="s">
        <v>6</v>
      </c>
      <c r="E63" s="88" t="s">
        <v>122</v>
      </c>
      <c r="F63" s="96">
        <v>85.75</v>
      </c>
      <c r="G63" s="96">
        <v>99</v>
      </c>
      <c r="H63" s="96">
        <v>6.75</v>
      </c>
      <c r="I63" s="97" t="s">
        <v>7</v>
      </c>
      <c r="J63" s="93">
        <f>K63*$K$6</f>
        <v>6621.2371709312174</v>
      </c>
      <c r="K63" s="57">
        <v>209.71347808057391</v>
      </c>
      <c r="M63" s="136">
        <v>37.377522237580799</v>
      </c>
      <c r="N63" s="136">
        <v>35.261813431679997</v>
      </c>
      <c r="O63" s="129">
        <f t="shared" si="40"/>
        <v>2.1157088059007996</v>
      </c>
      <c r="P63" s="132">
        <f t="shared" si="0"/>
        <v>37.377522237580799</v>
      </c>
      <c r="Q63" s="129">
        <f t="shared" si="1"/>
        <v>4.8590778908855032</v>
      </c>
      <c r="R63" s="132">
        <f t="shared" si="2"/>
        <v>42.2366001284663</v>
      </c>
      <c r="S63" s="136">
        <v>42.2366001284663</v>
      </c>
      <c r="T63" s="129">
        <f t="shared" si="3"/>
        <v>4.2236600128466302</v>
      </c>
      <c r="U63" s="133">
        <f t="shared" si="4"/>
        <v>46.460260141312929</v>
      </c>
      <c r="V63" s="136">
        <v>46.460260141312929</v>
      </c>
      <c r="W63" s="129">
        <f t="shared" si="5"/>
        <v>2.787615608478776</v>
      </c>
      <c r="X63" s="132">
        <f t="shared" si="6"/>
        <v>49.247875749791703</v>
      </c>
      <c r="Y63" s="136">
        <v>49.247875749791703</v>
      </c>
      <c r="Z63" s="129">
        <f t="shared" si="7"/>
        <v>3.9398300599833362</v>
      </c>
      <c r="AA63" s="132">
        <f t="shared" si="8"/>
        <v>53.187705809775039</v>
      </c>
      <c r="AB63" s="132">
        <f t="shared" si="48"/>
        <v>209.71347808057391</v>
      </c>
      <c r="AC63" s="136">
        <v>53.187705809775039</v>
      </c>
      <c r="AD63" s="129">
        <f t="shared" si="9"/>
        <v>5.3187705809775041</v>
      </c>
      <c r="AE63" s="134">
        <f t="shared" si="10"/>
        <v>58.506476390752546</v>
      </c>
      <c r="AF63" s="136">
        <v>62.601929738105227</v>
      </c>
      <c r="AG63" s="136">
        <v>58.506476390752546</v>
      </c>
      <c r="AH63" s="129">
        <f t="shared" si="11"/>
        <v>4.0954533473526782</v>
      </c>
      <c r="AI63" s="132">
        <f t="shared" si="12"/>
        <v>62.601929738105227</v>
      </c>
      <c r="AK63" s="132">
        <f t="shared" si="13"/>
        <v>9.390289460715783</v>
      </c>
      <c r="AL63" s="134">
        <f t="shared" si="14"/>
        <v>71.992219198821005</v>
      </c>
      <c r="AM63" s="129">
        <f t="shared" si="15"/>
        <v>16.777078246445914</v>
      </c>
      <c r="AN63" s="134">
        <f t="shared" si="16"/>
        <v>226.49055632701982</v>
      </c>
      <c r="AP63" s="136">
        <v>77.751596734726689</v>
      </c>
      <c r="AQ63" s="129">
        <f t="shared" si="42"/>
        <v>5.4426117714308688</v>
      </c>
      <c r="AR63" s="134">
        <f t="shared" si="43"/>
        <v>83.194208506157565</v>
      </c>
      <c r="AS63" s="136">
        <v>89.849745186650168</v>
      </c>
      <c r="AT63" s="136">
        <v>83.194208506157565</v>
      </c>
      <c r="AU63" s="129">
        <f t="shared" si="17"/>
        <v>6.6555366804926051</v>
      </c>
      <c r="AV63" s="134">
        <f t="shared" si="18"/>
        <v>89.849745186650168</v>
      </c>
      <c r="AW63" s="135">
        <f t="shared" si="19"/>
        <v>7.1879796149320132</v>
      </c>
      <c r="AX63" s="135">
        <f t="shared" si="20"/>
        <v>97.037724801582186</v>
      </c>
      <c r="AY63" s="136">
        <v>97.037724801582186</v>
      </c>
      <c r="AZ63" s="135">
        <f t="shared" si="21"/>
        <v>8.7333952321423958</v>
      </c>
      <c r="BA63" s="135">
        <f t="shared" si="22"/>
        <v>105.77112003372459</v>
      </c>
      <c r="BB63" s="136">
        <v>105.77112003372459</v>
      </c>
      <c r="BC63" s="135">
        <f t="shared" si="23"/>
        <v>9.5194008030352109</v>
      </c>
      <c r="BD63" s="135">
        <f t="shared" si="24"/>
        <v>115.2905208367598</v>
      </c>
      <c r="BE63" s="136">
        <v>115.2905208367598</v>
      </c>
      <c r="BF63" s="135">
        <f t="shared" si="25"/>
        <v>10.376146875308381</v>
      </c>
      <c r="BG63" s="135">
        <f t="shared" si="26"/>
        <v>125.66666771206818</v>
      </c>
      <c r="BH63" s="136">
        <v>140.74666783751636</v>
      </c>
      <c r="BI63" s="136">
        <v>125.66666771206818</v>
      </c>
      <c r="BJ63" s="135">
        <f t="shared" si="27"/>
        <v>15.080000125448182</v>
      </c>
      <c r="BK63" s="135">
        <f t="shared" si="28"/>
        <v>140.74666783751636</v>
      </c>
      <c r="BL63" s="135">
        <f t="shared" si="29"/>
        <v>5.6298667135006539</v>
      </c>
      <c r="BM63" s="135">
        <f t="shared" si="30"/>
        <v>146.37653455101702</v>
      </c>
      <c r="BN63" s="144">
        <v>153.69536127856787</v>
      </c>
      <c r="BO63" s="144">
        <v>146.37653455101702</v>
      </c>
      <c r="BP63" s="135">
        <f t="shared" si="31"/>
        <v>7.3188267275508512</v>
      </c>
      <c r="BQ63" s="135">
        <f t="shared" si="32"/>
        <v>153.69536127856787</v>
      </c>
      <c r="BR63" s="135">
        <f t="shared" si="33"/>
        <v>19.980396966213824</v>
      </c>
      <c r="BS63" s="135">
        <f t="shared" si="34"/>
        <v>173.67575824478169</v>
      </c>
      <c r="BT63" s="144">
        <v>182.35954615702079</v>
      </c>
      <c r="BU63" s="129">
        <f t="shared" si="35"/>
        <v>27.35393192355312</v>
      </c>
      <c r="BV63" s="144">
        <v>173.67575824478169</v>
      </c>
      <c r="BW63" s="135">
        <f t="shared" si="36"/>
        <v>8.6837879122390849</v>
      </c>
      <c r="BX63" s="135">
        <f t="shared" si="37"/>
        <v>182.35954615702079</v>
      </c>
      <c r="BY63" s="132">
        <f t="shared" si="38"/>
        <v>209.71347808057391</v>
      </c>
    </row>
    <row r="64" spans="1:77" ht="15.9" customHeight="1" x14ac:dyDescent="0.3">
      <c r="A64" s="5"/>
      <c r="B64" s="92" t="s">
        <v>411</v>
      </c>
      <c r="C64" s="95">
        <v>9638</v>
      </c>
      <c r="D64" s="88" t="s">
        <v>6</v>
      </c>
      <c r="E64" s="88" t="s">
        <v>622</v>
      </c>
      <c r="F64" s="96">
        <v>47.7</v>
      </c>
      <c r="G64" s="96">
        <v>73.099999999999994</v>
      </c>
      <c r="H64" s="96">
        <v>9.5</v>
      </c>
      <c r="I64" s="97" t="s">
        <v>7</v>
      </c>
      <c r="J64" s="93">
        <f>K64*$K$6</f>
        <v>7869.4077172965872</v>
      </c>
      <c r="K64" s="57">
        <v>249.2466015375</v>
      </c>
      <c r="M64" s="137"/>
      <c r="N64" s="137"/>
      <c r="P64" s="132"/>
      <c r="R64" s="132"/>
      <c r="S64" s="137"/>
      <c r="U64" s="133"/>
      <c r="V64" s="137"/>
      <c r="X64" s="132"/>
      <c r="Y64" s="137"/>
      <c r="AA64" s="132"/>
      <c r="AB64" s="132">
        <f t="shared" si="48"/>
        <v>249.2466015375</v>
      </c>
      <c r="AC64" s="137"/>
      <c r="AE64" s="134"/>
      <c r="AF64" s="137"/>
      <c r="AG64" s="137"/>
      <c r="AI64" s="132"/>
      <c r="AK64" s="132"/>
      <c r="AL64" s="134"/>
      <c r="AM64" s="129">
        <f t="shared" si="15"/>
        <v>19.939728122999998</v>
      </c>
      <c r="AN64" s="134">
        <f t="shared" si="16"/>
        <v>269.18632966050001</v>
      </c>
      <c r="AP64" s="137"/>
      <c r="AR64" s="134"/>
      <c r="AS64" s="137"/>
      <c r="AT64" s="137"/>
      <c r="AV64" s="134"/>
      <c r="AW64" s="135"/>
      <c r="AX64" s="135"/>
      <c r="AY64" s="137"/>
      <c r="AZ64" s="135"/>
      <c r="BA64" s="135"/>
      <c r="BB64" s="137"/>
      <c r="BC64" s="135"/>
      <c r="BD64" s="135"/>
      <c r="BE64" s="137"/>
      <c r="BF64" s="135"/>
      <c r="BG64" s="135"/>
      <c r="BH64" s="137"/>
      <c r="BI64" s="137"/>
      <c r="BJ64" s="135"/>
      <c r="BK64" s="135"/>
      <c r="BL64" s="135"/>
      <c r="BM64" s="135"/>
      <c r="BN64" s="146">
        <v>182.66849999999999</v>
      </c>
      <c r="BO64" s="146">
        <v>173.97</v>
      </c>
      <c r="BP64" s="135">
        <f t="shared" si="31"/>
        <v>8.6984999999999992</v>
      </c>
      <c r="BQ64" s="135">
        <f t="shared" si="32"/>
        <v>182.66849999999999</v>
      </c>
      <c r="BR64" s="135">
        <f t="shared" si="33"/>
        <v>23.746904999999998</v>
      </c>
      <c r="BS64" s="135">
        <f t="shared" si="34"/>
        <v>206.41540499999999</v>
      </c>
      <c r="BT64" s="146">
        <v>216.73617525</v>
      </c>
      <c r="BU64" s="129">
        <f t="shared" si="35"/>
        <v>32.510426287500003</v>
      </c>
      <c r="BV64" s="146">
        <v>206.41540499999999</v>
      </c>
      <c r="BW64" s="135">
        <f t="shared" si="36"/>
        <v>10.320770249999999</v>
      </c>
      <c r="BX64" s="135">
        <f t="shared" si="37"/>
        <v>216.73617525</v>
      </c>
      <c r="BY64" s="132">
        <f t="shared" si="38"/>
        <v>249.2466015375</v>
      </c>
    </row>
    <row r="65" spans="1:77" ht="15.9" customHeight="1" thickBot="1" x14ac:dyDescent="0.35">
      <c r="A65" s="5"/>
      <c r="B65" s="92" t="s">
        <v>332</v>
      </c>
      <c r="C65" s="95">
        <v>9214</v>
      </c>
      <c r="D65" s="88" t="s">
        <v>6</v>
      </c>
      <c r="E65" s="88" t="s">
        <v>123</v>
      </c>
      <c r="F65" s="96">
        <v>40</v>
      </c>
      <c r="G65" s="96">
        <v>52</v>
      </c>
      <c r="H65" s="96" t="s">
        <v>30</v>
      </c>
      <c r="I65" s="97" t="s">
        <v>7</v>
      </c>
      <c r="J65" s="93">
        <f>K65*$K$6</f>
        <v>4898.3744389060184</v>
      </c>
      <c r="K65" s="57">
        <v>155.14549834188867</v>
      </c>
      <c r="M65" s="145">
        <v>27.651795999999997</v>
      </c>
      <c r="N65" s="145">
        <v>26.086599999999997</v>
      </c>
      <c r="O65" s="129">
        <f t="shared" si="40"/>
        <v>1.5651959999999998</v>
      </c>
      <c r="P65" s="132">
        <f t="shared" si="0"/>
        <v>27.651795999999997</v>
      </c>
      <c r="Q65" s="129">
        <f t="shared" si="1"/>
        <v>3.5947334799999995</v>
      </c>
      <c r="R65" s="132">
        <f t="shared" si="2"/>
        <v>31.246529479999996</v>
      </c>
      <c r="S65" s="145">
        <v>31.246529479999996</v>
      </c>
      <c r="T65" s="129">
        <f t="shared" si="3"/>
        <v>3.1246529479999996</v>
      </c>
      <c r="U65" s="133">
        <f t="shared" si="4"/>
        <v>34.371182427999997</v>
      </c>
      <c r="V65" s="145">
        <v>34.371182427999997</v>
      </c>
      <c r="W65" s="129">
        <f t="shared" si="5"/>
        <v>2.0622709456799999</v>
      </c>
      <c r="X65" s="132">
        <f t="shared" si="6"/>
        <v>36.433453373679995</v>
      </c>
      <c r="Y65" s="145">
        <v>36.433453373679995</v>
      </c>
      <c r="Z65" s="129">
        <f t="shared" si="7"/>
        <v>2.9146762698943998</v>
      </c>
      <c r="AA65" s="132">
        <f t="shared" si="8"/>
        <v>39.348129643574396</v>
      </c>
      <c r="AB65" s="132">
        <f t="shared" si="48"/>
        <v>155.14549834188867</v>
      </c>
      <c r="AC65" s="145">
        <v>39.348129643574396</v>
      </c>
      <c r="AD65" s="129">
        <f t="shared" si="9"/>
        <v>3.9348129643574397</v>
      </c>
      <c r="AE65" s="134">
        <f t="shared" si="10"/>
        <v>43.282942607931837</v>
      </c>
      <c r="AF65" s="145">
        <v>46.312748590487068</v>
      </c>
      <c r="AG65" s="145">
        <v>43.282942607931837</v>
      </c>
      <c r="AH65" s="129">
        <f t="shared" si="11"/>
        <v>3.0298059825552284</v>
      </c>
      <c r="AI65" s="132">
        <f t="shared" si="12"/>
        <v>46.312748590487068</v>
      </c>
      <c r="AK65" s="132">
        <f t="shared" si="13"/>
        <v>6.9469122885730599</v>
      </c>
      <c r="AL65" s="134">
        <f t="shared" si="14"/>
        <v>53.259660879060128</v>
      </c>
      <c r="AM65" s="129">
        <f t="shared" si="15"/>
        <v>12.411639867351093</v>
      </c>
      <c r="AN65" s="134">
        <f t="shared" si="16"/>
        <v>167.55713820923975</v>
      </c>
      <c r="AP65" s="145">
        <v>57.520433749384935</v>
      </c>
      <c r="AQ65" s="129">
        <f t="shared" si="42"/>
        <v>4.0264303624569457</v>
      </c>
      <c r="AR65" s="134">
        <f t="shared" si="43"/>
        <v>61.546864111841884</v>
      </c>
      <c r="AS65" s="145">
        <v>66.470613240789234</v>
      </c>
      <c r="AT65" s="145">
        <v>61.546864111841884</v>
      </c>
      <c r="AU65" s="129">
        <f t="shared" si="17"/>
        <v>4.9237491289473505</v>
      </c>
      <c r="AV65" s="134">
        <f t="shared" si="18"/>
        <v>66.470613240789234</v>
      </c>
      <c r="AW65" s="135">
        <f t="shared" si="19"/>
        <v>5.3176490592631387</v>
      </c>
      <c r="AX65" s="135">
        <f t="shared" si="20"/>
        <v>71.788262300052367</v>
      </c>
      <c r="AY65" s="145">
        <v>71.788262300052367</v>
      </c>
      <c r="AZ65" s="135">
        <f t="shared" si="21"/>
        <v>6.4609436070047126</v>
      </c>
      <c r="BA65" s="135">
        <f t="shared" si="22"/>
        <v>78.249205907057075</v>
      </c>
      <c r="BB65" s="145">
        <v>78.249205907057075</v>
      </c>
      <c r="BC65" s="135">
        <f t="shared" si="23"/>
        <v>7.0424285316351369</v>
      </c>
      <c r="BD65" s="135">
        <f t="shared" si="24"/>
        <v>85.291634438692213</v>
      </c>
      <c r="BE65" s="145">
        <v>85.291634438692213</v>
      </c>
      <c r="BF65" s="135">
        <f t="shared" si="25"/>
        <v>7.6762470994822989</v>
      </c>
      <c r="BG65" s="135">
        <f t="shared" si="26"/>
        <v>92.96788153817451</v>
      </c>
      <c r="BH65" s="145">
        <v>104.12402732275545</v>
      </c>
      <c r="BI65" s="145">
        <v>92.96788153817451</v>
      </c>
      <c r="BJ65" s="135">
        <f t="shared" si="27"/>
        <v>11.156145784580941</v>
      </c>
      <c r="BK65" s="135">
        <f t="shared" si="28"/>
        <v>104.12402732275545</v>
      </c>
      <c r="BL65" s="135">
        <f t="shared" si="29"/>
        <v>4.1649610929102181</v>
      </c>
      <c r="BM65" s="135">
        <f t="shared" si="30"/>
        <v>108.28898841566567</v>
      </c>
      <c r="BN65" s="146">
        <v>113.70343783644896</v>
      </c>
      <c r="BO65" s="146">
        <v>108.28898841566567</v>
      </c>
      <c r="BP65" s="135">
        <f t="shared" si="31"/>
        <v>5.4144494207832841</v>
      </c>
      <c r="BQ65" s="135">
        <f t="shared" si="32"/>
        <v>113.70343783644896</v>
      </c>
      <c r="BR65" s="135">
        <f t="shared" si="33"/>
        <v>14.781446918738364</v>
      </c>
      <c r="BS65" s="135">
        <f t="shared" si="34"/>
        <v>128.48488475518732</v>
      </c>
      <c r="BT65" s="146">
        <v>134.90912899294668</v>
      </c>
      <c r="BU65" s="129">
        <f t="shared" si="35"/>
        <v>20.236369348941999</v>
      </c>
      <c r="BV65" s="146">
        <v>128.48488475518732</v>
      </c>
      <c r="BW65" s="135">
        <f t="shared" si="36"/>
        <v>6.4242442377593667</v>
      </c>
      <c r="BX65" s="135">
        <f t="shared" si="37"/>
        <v>134.90912899294668</v>
      </c>
      <c r="BY65" s="132">
        <f t="shared" si="38"/>
        <v>155.14549834188867</v>
      </c>
    </row>
    <row r="66" spans="1:77" ht="15.9" customHeight="1" thickTop="1" thickBot="1" x14ac:dyDescent="0.35">
      <c r="A66" s="5"/>
      <c r="B66" s="92" t="s">
        <v>276</v>
      </c>
      <c r="C66" s="95"/>
      <c r="D66" s="297" t="s">
        <v>32</v>
      </c>
      <c r="E66" s="298" t="s">
        <v>124</v>
      </c>
      <c r="F66" s="299"/>
      <c r="G66" s="299"/>
      <c r="H66" s="299"/>
      <c r="I66" s="300"/>
      <c r="J66" s="93">
        <f t="shared" ref="J66:J73" si="49">K67*$K$6</f>
        <v>11242.62122849608</v>
      </c>
      <c r="K66" s="57"/>
      <c r="M66" s="139"/>
      <c r="N66" s="139"/>
      <c r="P66" s="132"/>
      <c r="R66" s="132"/>
      <c r="S66" s="139"/>
      <c r="U66" s="133"/>
      <c r="V66" s="139"/>
      <c r="X66" s="132"/>
      <c r="Y66" s="139"/>
      <c r="AA66" s="132"/>
      <c r="AB66" s="132"/>
      <c r="AC66" s="139"/>
      <c r="AE66" s="134"/>
      <c r="AF66" s="139"/>
      <c r="AG66" s="139"/>
      <c r="AI66" s="132"/>
      <c r="AK66" s="132"/>
      <c r="AL66" s="134"/>
      <c r="AN66" s="134"/>
      <c r="AP66" s="139"/>
      <c r="AR66" s="134"/>
      <c r="AS66" s="139"/>
      <c r="AT66" s="139"/>
      <c r="AV66" s="134"/>
      <c r="AW66" s="135"/>
      <c r="AX66" s="135"/>
      <c r="AY66" s="139"/>
      <c r="AZ66" s="135"/>
      <c r="BA66" s="135"/>
      <c r="BB66" s="139"/>
      <c r="BC66" s="135"/>
      <c r="BD66" s="135"/>
      <c r="BE66" s="139"/>
      <c r="BF66" s="135"/>
      <c r="BG66" s="135"/>
      <c r="BH66" s="139"/>
      <c r="BI66" s="139"/>
      <c r="BJ66" s="135"/>
      <c r="BK66" s="135"/>
      <c r="BL66" s="135"/>
      <c r="BM66" s="135"/>
      <c r="BN66" s="147"/>
      <c r="BO66" s="147"/>
      <c r="BP66" s="135">
        <f t="shared" si="31"/>
        <v>0</v>
      </c>
      <c r="BQ66" s="135">
        <f t="shared" si="32"/>
        <v>0</v>
      </c>
      <c r="BR66" s="135">
        <f t="shared" si="33"/>
        <v>0</v>
      </c>
      <c r="BS66" s="135">
        <f t="shared" si="34"/>
        <v>0</v>
      </c>
      <c r="BT66" s="147"/>
      <c r="BU66" s="129">
        <f t="shared" si="35"/>
        <v>0</v>
      </c>
      <c r="BV66" s="147"/>
      <c r="BW66" s="135">
        <f t="shared" si="36"/>
        <v>0</v>
      </c>
      <c r="BX66" s="135">
        <f t="shared" si="37"/>
        <v>0</v>
      </c>
      <c r="BY66" s="132">
        <f t="shared" si="38"/>
        <v>0</v>
      </c>
    </row>
    <row r="67" spans="1:77" ht="15.9" customHeight="1" x14ac:dyDescent="0.3">
      <c r="A67" s="5"/>
      <c r="B67" s="92" t="s">
        <v>277</v>
      </c>
      <c r="C67" s="95"/>
      <c r="D67" s="298" t="s">
        <v>32</v>
      </c>
      <c r="E67" s="298" t="s">
        <v>125</v>
      </c>
      <c r="F67" s="301"/>
      <c r="G67" s="301"/>
      <c r="H67" s="299"/>
      <c r="I67" s="300"/>
      <c r="J67" s="93">
        <f t="shared" si="49"/>
        <v>11242.62122849608</v>
      </c>
      <c r="K67" s="57">
        <v>356.08590052043314</v>
      </c>
      <c r="M67" s="131">
        <v>63.465680828000004</v>
      </c>
      <c r="N67" s="131">
        <v>59.873283800000003</v>
      </c>
      <c r="O67" s="129">
        <f t="shared" si="40"/>
        <v>3.5923970279999997</v>
      </c>
      <c r="P67" s="132">
        <f t="shared" si="0"/>
        <v>63.465680828000004</v>
      </c>
      <c r="Q67" s="129">
        <f t="shared" si="1"/>
        <v>8.25053850764</v>
      </c>
      <c r="R67" s="132">
        <f t="shared" si="2"/>
        <v>71.716219335640005</v>
      </c>
      <c r="S67" s="131">
        <v>71.716219335640005</v>
      </c>
      <c r="T67" s="129">
        <f t="shared" si="3"/>
        <v>7.1716219335640012</v>
      </c>
      <c r="U67" s="133">
        <f t="shared" si="4"/>
        <v>78.887841269204003</v>
      </c>
      <c r="V67" s="131">
        <v>78.887841269204003</v>
      </c>
      <c r="W67" s="129">
        <f t="shared" si="5"/>
        <v>4.7332704761522404</v>
      </c>
      <c r="X67" s="132">
        <f t="shared" si="6"/>
        <v>83.621111745356245</v>
      </c>
      <c r="Y67" s="131">
        <v>83.621111745356245</v>
      </c>
      <c r="Z67" s="129">
        <f t="shared" si="7"/>
        <v>6.6896889396284998</v>
      </c>
      <c r="AA67" s="132">
        <f t="shared" si="8"/>
        <v>90.310800684984741</v>
      </c>
      <c r="AB67" s="132">
        <f>K67</f>
        <v>356.08590052043314</v>
      </c>
      <c r="AC67" s="131">
        <v>90.310800684984741</v>
      </c>
      <c r="AD67" s="129">
        <f t="shared" si="9"/>
        <v>9.0310800684984738</v>
      </c>
      <c r="AE67" s="134">
        <f t="shared" si="10"/>
        <v>99.34188075348321</v>
      </c>
      <c r="AF67" s="131">
        <v>106.29581240622703</v>
      </c>
      <c r="AG67" s="131">
        <v>99.34188075348321</v>
      </c>
      <c r="AH67" s="129">
        <f t="shared" si="11"/>
        <v>6.9539316527438251</v>
      </c>
      <c r="AI67" s="132">
        <f t="shared" si="12"/>
        <v>106.29581240622703</v>
      </c>
      <c r="AK67" s="132">
        <f t="shared" si="13"/>
        <v>15.944371860934055</v>
      </c>
      <c r="AL67" s="134">
        <f t="shared" si="14"/>
        <v>122.24018426716108</v>
      </c>
      <c r="AM67" s="129">
        <f t="shared" si="15"/>
        <v>28.486872041634651</v>
      </c>
      <c r="AN67" s="134">
        <f t="shared" si="16"/>
        <v>384.57277256206777</v>
      </c>
      <c r="AP67" s="131">
        <v>132.01939900853398</v>
      </c>
      <c r="AQ67" s="129">
        <f t="shared" si="42"/>
        <v>9.2413579305973794</v>
      </c>
      <c r="AR67" s="134">
        <f t="shared" si="43"/>
        <v>141.26075693913137</v>
      </c>
      <c r="AS67" s="131">
        <v>152.56161749426187</v>
      </c>
      <c r="AT67" s="131">
        <v>141.26075693913137</v>
      </c>
      <c r="AU67" s="129">
        <f t="shared" si="17"/>
        <v>11.300860555130509</v>
      </c>
      <c r="AV67" s="134">
        <f t="shared" si="18"/>
        <v>152.56161749426187</v>
      </c>
      <c r="AW67" s="135">
        <f t="shared" si="19"/>
        <v>12.20492939954095</v>
      </c>
      <c r="AX67" s="135">
        <f t="shared" si="20"/>
        <v>164.76654689380283</v>
      </c>
      <c r="AY67" s="131">
        <v>164.76654689380283</v>
      </c>
      <c r="AZ67" s="135">
        <f t="shared" si="21"/>
        <v>14.828989220442255</v>
      </c>
      <c r="BA67" s="135">
        <f t="shared" si="22"/>
        <v>179.59553611424508</v>
      </c>
      <c r="BB67" s="131">
        <v>179.59553611424508</v>
      </c>
      <c r="BC67" s="135">
        <f t="shared" si="23"/>
        <v>16.163598250282057</v>
      </c>
      <c r="BD67" s="135">
        <f t="shared" si="24"/>
        <v>195.75913436452714</v>
      </c>
      <c r="BE67" s="131">
        <v>195.75913436452714</v>
      </c>
      <c r="BF67" s="135">
        <f t="shared" si="25"/>
        <v>17.618322092807443</v>
      </c>
      <c r="BG67" s="135">
        <f t="shared" si="26"/>
        <v>213.37745645733457</v>
      </c>
      <c r="BH67" s="131">
        <v>238.98275123221472</v>
      </c>
      <c r="BI67" s="131">
        <v>213.37745645733457</v>
      </c>
      <c r="BJ67" s="135">
        <f t="shared" si="27"/>
        <v>25.60529477488015</v>
      </c>
      <c r="BK67" s="135">
        <f t="shared" si="28"/>
        <v>238.98275123221472</v>
      </c>
      <c r="BL67" s="135">
        <f t="shared" si="29"/>
        <v>9.5593100492885892</v>
      </c>
      <c r="BM67" s="135">
        <f t="shared" si="30"/>
        <v>248.54206128150332</v>
      </c>
      <c r="BN67" s="131">
        <v>260.96916434557846</v>
      </c>
      <c r="BO67" s="131">
        <v>248.54206128150332</v>
      </c>
      <c r="BP67" s="135">
        <f t="shared" si="31"/>
        <v>12.427103064075167</v>
      </c>
      <c r="BQ67" s="135">
        <f t="shared" si="32"/>
        <v>260.96916434557846</v>
      </c>
      <c r="BR67" s="135">
        <f t="shared" si="33"/>
        <v>33.925991364925196</v>
      </c>
      <c r="BS67" s="135">
        <f t="shared" si="34"/>
        <v>294.89515571050367</v>
      </c>
      <c r="BT67" s="131">
        <v>309.63991349602884</v>
      </c>
      <c r="BU67" s="129">
        <f t="shared" si="35"/>
        <v>46.445987024404324</v>
      </c>
      <c r="BV67" s="131">
        <v>294.89515571050367</v>
      </c>
      <c r="BW67" s="135">
        <f t="shared" si="36"/>
        <v>14.744757785525184</v>
      </c>
      <c r="BX67" s="135">
        <f t="shared" si="37"/>
        <v>309.63991349602884</v>
      </c>
      <c r="BY67" s="132">
        <f t="shared" si="38"/>
        <v>356.08590052043314</v>
      </c>
    </row>
    <row r="68" spans="1:77" ht="15.9" customHeight="1" x14ac:dyDescent="0.3">
      <c r="A68" s="5"/>
      <c r="B68" s="92" t="s">
        <v>278</v>
      </c>
      <c r="C68" s="95">
        <v>9276</v>
      </c>
      <c r="D68" s="298" t="s">
        <v>32</v>
      </c>
      <c r="E68" s="298" t="s">
        <v>126</v>
      </c>
      <c r="F68" s="299">
        <v>35</v>
      </c>
      <c r="G68" s="299">
        <v>54</v>
      </c>
      <c r="H68" s="299" t="s">
        <v>31</v>
      </c>
      <c r="I68" s="300" t="s">
        <v>8</v>
      </c>
      <c r="J68" s="93">
        <f t="shared" si="49"/>
        <v>5510.1391525215249</v>
      </c>
      <c r="K68" s="57">
        <v>356.08590052043314</v>
      </c>
      <c r="M68" s="136">
        <v>63.465680828000004</v>
      </c>
      <c r="N68" s="136">
        <v>59.873283800000003</v>
      </c>
      <c r="O68" s="129">
        <f t="shared" si="40"/>
        <v>3.5923970279999997</v>
      </c>
      <c r="P68" s="132">
        <f t="shared" si="0"/>
        <v>63.465680828000004</v>
      </c>
      <c r="Q68" s="129">
        <f t="shared" si="1"/>
        <v>8.25053850764</v>
      </c>
      <c r="R68" s="132">
        <f t="shared" si="2"/>
        <v>71.716219335640005</v>
      </c>
      <c r="S68" s="136">
        <v>71.716219335640005</v>
      </c>
      <c r="T68" s="129">
        <f t="shared" si="3"/>
        <v>7.1716219335640012</v>
      </c>
      <c r="U68" s="133">
        <f t="shared" si="4"/>
        <v>78.887841269204003</v>
      </c>
      <c r="V68" s="136">
        <v>78.887841269204003</v>
      </c>
      <c r="W68" s="129">
        <f t="shared" si="5"/>
        <v>4.7332704761522404</v>
      </c>
      <c r="X68" s="132">
        <f t="shared" si="6"/>
        <v>83.621111745356245</v>
      </c>
      <c r="Y68" s="136">
        <v>83.621111745356245</v>
      </c>
      <c r="Z68" s="129">
        <f t="shared" si="7"/>
        <v>6.6896889396284998</v>
      </c>
      <c r="AA68" s="132">
        <f t="shared" si="8"/>
        <v>90.310800684984741</v>
      </c>
      <c r="AB68" s="132">
        <f>K68</f>
        <v>356.08590052043314</v>
      </c>
      <c r="AC68" s="136">
        <v>90.310800684984741</v>
      </c>
      <c r="AD68" s="129">
        <f t="shared" si="9"/>
        <v>9.0310800684984738</v>
      </c>
      <c r="AE68" s="134">
        <f t="shared" si="10"/>
        <v>99.34188075348321</v>
      </c>
      <c r="AF68" s="136">
        <v>106.29581240622703</v>
      </c>
      <c r="AG68" s="136">
        <v>99.34188075348321</v>
      </c>
      <c r="AH68" s="129">
        <f t="shared" si="11"/>
        <v>6.9539316527438251</v>
      </c>
      <c r="AI68" s="132">
        <f t="shared" si="12"/>
        <v>106.29581240622703</v>
      </c>
      <c r="AK68" s="132">
        <f t="shared" si="13"/>
        <v>15.944371860934055</v>
      </c>
      <c r="AL68" s="134">
        <f t="shared" si="14"/>
        <v>122.24018426716108</v>
      </c>
      <c r="AM68" s="129">
        <f t="shared" si="15"/>
        <v>28.486872041634651</v>
      </c>
      <c r="AN68" s="134">
        <f t="shared" si="16"/>
        <v>384.57277256206777</v>
      </c>
      <c r="AP68" s="136">
        <v>132.01939900853398</v>
      </c>
      <c r="AQ68" s="129">
        <f t="shared" si="42"/>
        <v>9.2413579305973794</v>
      </c>
      <c r="AR68" s="134">
        <f t="shared" si="43"/>
        <v>141.26075693913137</v>
      </c>
      <c r="AS68" s="136">
        <v>152.56161749426187</v>
      </c>
      <c r="AT68" s="136">
        <v>141.26075693913137</v>
      </c>
      <c r="AU68" s="129">
        <f t="shared" si="17"/>
        <v>11.300860555130509</v>
      </c>
      <c r="AV68" s="134">
        <f t="shared" si="18"/>
        <v>152.56161749426187</v>
      </c>
      <c r="AW68" s="135">
        <f t="shared" si="19"/>
        <v>12.20492939954095</v>
      </c>
      <c r="AX68" s="135">
        <f t="shared" si="20"/>
        <v>164.76654689380283</v>
      </c>
      <c r="AY68" s="136">
        <v>164.76654689380283</v>
      </c>
      <c r="AZ68" s="135">
        <f t="shared" si="21"/>
        <v>14.828989220442255</v>
      </c>
      <c r="BA68" s="135">
        <f t="shared" si="22"/>
        <v>179.59553611424508</v>
      </c>
      <c r="BB68" s="136">
        <v>179.59553611424508</v>
      </c>
      <c r="BC68" s="135">
        <f t="shared" si="23"/>
        <v>16.163598250282057</v>
      </c>
      <c r="BD68" s="135">
        <f t="shared" si="24"/>
        <v>195.75913436452714</v>
      </c>
      <c r="BE68" s="136">
        <v>195.75913436452714</v>
      </c>
      <c r="BF68" s="135">
        <f t="shared" si="25"/>
        <v>17.618322092807443</v>
      </c>
      <c r="BG68" s="135">
        <f t="shared" si="26"/>
        <v>213.37745645733457</v>
      </c>
      <c r="BH68" s="136">
        <v>238.98275123221472</v>
      </c>
      <c r="BI68" s="136">
        <v>213.37745645733457</v>
      </c>
      <c r="BJ68" s="135">
        <f t="shared" si="27"/>
        <v>25.60529477488015</v>
      </c>
      <c r="BK68" s="135">
        <f t="shared" si="28"/>
        <v>238.98275123221472</v>
      </c>
      <c r="BL68" s="135">
        <f t="shared" si="29"/>
        <v>9.5593100492885892</v>
      </c>
      <c r="BM68" s="135">
        <f t="shared" si="30"/>
        <v>248.54206128150332</v>
      </c>
      <c r="BN68" s="136">
        <v>260.96916434557846</v>
      </c>
      <c r="BO68" s="136">
        <v>248.54206128150332</v>
      </c>
      <c r="BP68" s="135">
        <f t="shared" si="31"/>
        <v>12.427103064075167</v>
      </c>
      <c r="BQ68" s="135">
        <f t="shared" si="32"/>
        <v>260.96916434557846</v>
      </c>
      <c r="BR68" s="135">
        <f t="shared" si="33"/>
        <v>33.925991364925196</v>
      </c>
      <c r="BS68" s="135">
        <f t="shared" si="34"/>
        <v>294.89515571050367</v>
      </c>
      <c r="BT68" s="136">
        <v>309.63991349602884</v>
      </c>
      <c r="BU68" s="129">
        <f t="shared" si="35"/>
        <v>46.445987024404324</v>
      </c>
      <c r="BV68" s="136">
        <v>294.89515571050367</v>
      </c>
      <c r="BW68" s="135">
        <f t="shared" si="36"/>
        <v>14.744757785525184</v>
      </c>
      <c r="BX68" s="135">
        <f t="shared" si="37"/>
        <v>309.63991349602884</v>
      </c>
      <c r="BY68" s="132">
        <f t="shared" si="38"/>
        <v>356.08590052043314</v>
      </c>
    </row>
    <row r="69" spans="1:77" ht="15.9" customHeight="1" x14ac:dyDescent="0.3">
      <c r="A69" s="5"/>
      <c r="B69" s="92" t="s">
        <v>279</v>
      </c>
      <c r="C69" s="95">
        <v>9276</v>
      </c>
      <c r="D69" s="298" t="s">
        <v>32</v>
      </c>
      <c r="E69" s="298" t="s">
        <v>127</v>
      </c>
      <c r="F69" s="299">
        <v>35</v>
      </c>
      <c r="G69" s="299">
        <v>54</v>
      </c>
      <c r="H69" s="299" t="s">
        <v>31</v>
      </c>
      <c r="I69" s="300" t="s">
        <v>9</v>
      </c>
      <c r="J69" s="93">
        <f t="shared" si="49"/>
        <v>5510.1391525215249</v>
      </c>
      <c r="K69" s="57">
        <v>174.52183278623096</v>
      </c>
      <c r="M69" s="136">
        <v>31.105266793603203</v>
      </c>
      <c r="N69" s="136">
        <v>29.344591314720002</v>
      </c>
      <c r="O69" s="129">
        <f t="shared" si="40"/>
        <v>1.7606754788832002</v>
      </c>
      <c r="P69" s="132">
        <f t="shared" si="0"/>
        <v>31.105266793603203</v>
      </c>
      <c r="Q69" s="129">
        <f t="shared" si="1"/>
        <v>4.0436846831684168</v>
      </c>
      <c r="R69" s="132">
        <f t="shared" si="2"/>
        <v>35.148951476771622</v>
      </c>
      <c r="S69" s="136">
        <v>35.148951476771622</v>
      </c>
      <c r="T69" s="129">
        <f t="shared" si="3"/>
        <v>3.5148951476771622</v>
      </c>
      <c r="U69" s="133">
        <f t="shared" si="4"/>
        <v>38.66384662444878</v>
      </c>
      <c r="V69" s="136">
        <v>38.66384662444878</v>
      </c>
      <c r="W69" s="129">
        <f t="shared" si="5"/>
        <v>2.3198307974669268</v>
      </c>
      <c r="X69" s="132">
        <f t="shared" si="6"/>
        <v>40.983677421915708</v>
      </c>
      <c r="Y69" s="136">
        <v>40.983677421915708</v>
      </c>
      <c r="Z69" s="129">
        <f t="shared" si="7"/>
        <v>3.2786941937532568</v>
      </c>
      <c r="AA69" s="132">
        <f t="shared" si="8"/>
        <v>44.262371615668968</v>
      </c>
      <c r="AB69" s="132">
        <f>K69</f>
        <v>174.52183278623096</v>
      </c>
      <c r="AC69" s="136">
        <v>44.262371615668968</v>
      </c>
      <c r="AD69" s="129">
        <f t="shared" si="9"/>
        <v>4.4262371615668963</v>
      </c>
      <c r="AE69" s="134">
        <f t="shared" si="10"/>
        <v>48.688608777235864</v>
      </c>
      <c r="AF69" s="136">
        <v>52.096811391642376</v>
      </c>
      <c r="AG69" s="136">
        <v>48.688608777235864</v>
      </c>
      <c r="AH69" s="129">
        <f t="shared" si="11"/>
        <v>3.4082026144065107</v>
      </c>
      <c r="AI69" s="132">
        <f t="shared" si="12"/>
        <v>52.096811391642376</v>
      </c>
      <c r="AK69" s="132">
        <f t="shared" si="13"/>
        <v>7.8145217087463559</v>
      </c>
      <c r="AL69" s="134">
        <f t="shared" si="14"/>
        <v>59.911333100388731</v>
      </c>
      <c r="AM69" s="129">
        <f t="shared" si="15"/>
        <v>13.961746622898477</v>
      </c>
      <c r="AN69" s="134">
        <f t="shared" si="16"/>
        <v>188.48357940912945</v>
      </c>
      <c r="AP69" s="136">
        <v>64.704239748419823</v>
      </c>
      <c r="AQ69" s="129">
        <f t="shared" si="42"/>
        <v>4.5292967823893875</v>
      </c>
      <c r="AR69" s="134">
        <f t="shared" si="43"/>
        <v>69.233536530809204</v>
      </c>
      <c r="AS69" s="136">
        <v>74.772219453273934</v>
      </c>
      <c r="AT69" s="136">
        <v>69.233536530809204</v>
      </c>
      <c r="AU69" s="129">
        <f t="shared" si="17"/>
        <v>5.5386829224647363</v>
      </c>
      <c r="AV69" s="134">
        <f t="shared" si="18"/>
        <v>74.772219453273934</v>
      </c>
      <c r="AW69" s="135">
        <f t="shared" si="19"/>
        <v>5.9817775562619149</v>
      </c>
      <c r="AX69" s="135">
        <f t="shared" si="20"/>
        <v>80.753997009535851</v>
      </c>
      <c r="AY69" s="136">
        <v>80.753997009535851</v>
      </c>
      <c r="AZ69" s="135">
        <f t="shared" si="21"/>
        <v>7.2678597308582269</v>
      </c>
      <c r="BA69" s="135">
        <f t="shared" si="22"/>
        <v>88.021856740394071</v>
      </c>
      <c r="BB69" s="136">
        <v>88.021856740394071</v>
      </c>
      <c r="BC69" s="135">
        <f t="shared" si="23"/>
        <v>7.9219671066354662</v>
      </c>
      <c r="BD69" s="135">
        <f t="shared" si="24"/>
        <v>95.943823847029535</v>
      </c>
      <c r="BE69" s="136">
        <v>95.943823847029535</v>
      </c>
      <c r="BF69" s="135">
        <f t="shared" si="25"/>
        <v>8.634944146232657</v>
      </c>
      <c r="BG69" s="135">
        <f t="shared" si="26"/>
        <v>104.57876799326219</v>
      </c>
      <c r="BH69" s="136">
        <v>117.12822015245365</v>
      </c>
      <c r="BI69" s="136">
        <v>104.57876799326219</v>
      </c>
      <c r="BJ69" s="135">
        <f t="shared" si="27"/>
        <v>12.549452159191464</v>
      </c>
      <c r="BK69" s="135">
        <f t="shared" si="28"/>
        <v>117.12822015245365</v>
      </c>
      <c r="BL69" s="135">
        <f t="shared" si="29"/>
        <v>4.6851288060981462</v>
      </c>
      <c r="BM69" s="135">
        <f t="shared" si="30"/>
        <v>121.8133489585518</v>
      </c>
      <c r="BN69" s="136">
        <v>127.90401640647939</v>
      </c>
      <c r="BO69" s="136">
        <v>121.8133489585518</v>
      </c>
      <c r="BP69" s="135">
        <f t="shared" si="31"/>
        <v>6.09066744792759</v>
      </c>
      <c r="BQ69" s="135">
        <f t="shared" si="32"/>
        <v>127.90401640647939</v>
      </c>
      <c r="BR69" s="135">
        <f t="shared" si="33"/>
        <v>16.627522132842323</v>
      </c>
      <c r="BS69" s="135">
        <f t="shared" si="34"/>
        <v>144.5315385393217</v>
      </c>
      <c r="BT69" s="136">
        <v>151.75811546628779</v>
      </c>
      <c r="BU69" s="129">
        <f t="shared" si="35"/>
        <v>22.763717319943169</v>
      </c>
      <c r="BV69" s="136">
        <v>144.5315385393217</v>
      </c>
      <c r="BW69" s="135">
        <f t="shared" si="36"/>
        <v>7.2265769269660849</v>
      </c>
      <c r="BX69" s="135">
        <f t="shared" si="37"/>
        <v>151.75811546628779</v>
      </c>
      <c r="BY69" s="132">
        <f t="shared" si="38"/>
        <v>174.52183278623096</v>
      </c>
    </row>
    <row r="70" spans="1:77" ht="15.9" customHeight="1" thickBot="1" x14ac:dyDescent="0.35">
      <c r="A70" s="5"/>
      <c r="B70" s="92" t="s">
        <v>677</v>
      </c>
      <c r="C70" s="99">
        <v>9487</v>
      </c>
      <c r="D70" s="302" t="s">
        <v>667</v>
      </c>
      <c r="E70" s="100" t="s">
        <v>682</v>
      </c>
      <c r="F70" s="303">
        <v>11.9</v>
      </c>
      <c r="G70" s="303">
        <v>24</v>
      </c>
      <c r="H70" s="303">
        <v>6</v>
      </c>
      <c r="I70" s="304" t="s">
        <v>8</v>
      </c>
      <c r="J70" s="93">
        <f t="shared" si="49"/>
        <v>9647.2203040120003</v>
      </c>
      <c r="K70" s="57">
        <v>174.52183278623096</v>
      </c>
      <c r="M70" s="136">
        <v>31.105266793603203</v>
      </c>
      <c r="N70" s="136">
        <v>29.344591314720002</v>
      </c>
      <c r="O70" s="129">
        <f t="shared" si="40"/>
        <v>1.7606754788832002</v>
      </c>
      <c r="P70" s="132">
        <f t="shared" si="0"/>
        <v>31.105266793603203</v>
      </c>
      <c r="Q70" s="129">
        <f t="shared" si="1"/>
        <v>4.0436846831684168</v>
      </c>
      <c r="R70" s="132">
        <f t="shared" si="2"/>
        <v>35.148951476771622</v>
      </c>
      <c r="S70" s="136">
        <v>35.148951476771622</v>
      </c>
      <c r="T70" s="129">
        <f t="shared" si="3"/>
        <v>3.5148951476771622</v>
      </c>
      <c r="U70" s="133">
        <f t="shared" si="4"/>
        <v>38.66384662444878</v>
      </c>
      <c r="V70" s="136">
        <v>38.66384662444878</v>
      </c>
      <c r="W70" s="129">
        <f t="shared" si="5"/>
        <v>2.3198307974669268</v>
      </c>
      <c r="X70" s="132">
        <f t="shared" si="6"/>
        <v>40.983677421915708</v>
      </c>
      <c r="Y70" s="136">
        <v>40.983677421915708</v>
      </c>
      <c r="Z70" s="129">
        <f t="shared" si="7"/>
        <v>3.2786941937532568</v>
      </c>
      <c r="AA70" s="132">
        <f t="shared" si="8"/>
        <v>44.262371615668968</v>
      </c>
      <c r="AB70" s="132">
        <f>K70</f>
        <v>174.52183278623096</v>
      </c>
      <c r="AC70" s="136">
        <v>44.262371615668968</v>
      </c>
      <c r="AD70" s="129">
        <f t="shared" si="9"/>
        <v>4.4262371615668963</v>
      </c>
      <c r="AE70" s="134">
        <f t="shared" si="10"/>
        <v>48.688608777235864</v>
      </c>
      <c r="AF70" s="145">
        <v>52.096811391642376</v>
      </c>
      <c r="AG70" s="136">
        <v>48.688608777235864</v>
      </c>
      <c r="AH70" s="129">
        <f t="shared" si="11"/>
        <v>3.4082026144065107</v>
      </c>
      <c r="AI70" s="132">
        <f t="shared" si="12"/>
        <v>52.096811391642376</v>
      </c>
      <c r="AK70" s="132">
        <f t="shared" si="13"/>
        <v>7.8145217087463559</v>
      </c>
      <c r="AL70" s="134">
        <f t="shared" si="14"/>
        <v>59.911333100388731</v>
      </c>
      <c r="AM70" s="129">
        <f t="shared" si="15"/>
        <v>13.961746622898477</v>
      </c>
      <c r="AN70" s="134">
        <f t="shared" si="16"/>
        <v>188.48357940912945</v>
      </c>
      <c r="AP70" s="145">
        <v>64.704239748419823</v>
      </c>
      <c r="AQ70" s="129">
        <f t="shared" si="42"/>
        <v>4.5292967823893875</v>
      </c>
      <c r="AR70" s="134">
        <f t="shared" si="43"/>
        <v>69.233536530809204</v>
      </c>
      <c r="AS70" s="145">
        <v>74.772219453273934</v>
      </c>
      <c r="AT70" s="145">
        <v>69.233536530809204</v>
      </c>
      <c r="AU70" s="129">
        <f t="shared" si="17"/>
        <v>5.5386829224647363</v>
      </c>
      <c r="AV70" s="134">
        <f t="shared" si="18"/>
        <v>74.772219453273934</v>
      </c>
      <c r="AW70" s="135">
        <f t="shared" si="19"/>
        <v>5.9817775562619149</v>
      </c>
      <c r="AX70" s="135">
        <f t="shared" si="20"/>
        <v>80.753997009535851</v>
      </c>
      <c r="AY70" s="145">
        <v>80.753997009535851</v>
      </c>
      <c r="AZ70" s="135">
        <f t="shared" si="21"/>
        <v>7.2678597308582269</v>
      </c>
      <c r="BA70" s="135">
        <f t="shared" si="22"/>
        <v>88.021856740394071</v>
      </c>
      <c r="BB70" s="145">
        <v>88.021856740394071</v>
      </c>
      <c r="BC70" s="135">
        <f t="shared" si="23"/>
        <v>7.9219671066354662</v>
      </c>
      <c r="BD70" s="135">
        <f t="shared" si="24"/>
        <v>95.943823847029535</v>
      </c>
      <c r="BE70" s="145">
        <v>95.943823847029535</v>
      </c>
      <c r="BF70" s="135">
        <f t="shared" si="25"/>
        <v>8.634944146232657</v>
      </c>
      <c r="BG70" s="135">
        <f t="shared" si="26"/>
        <v>104.57876799326219</v>
      </c>
      <c r="BH70" s="145">
        <v>117.12822015245365</v>
      </c>
      <c r="BI70" s="145">
        <v>104.57876799326219</v>
      </c>
      <c r="BJ70" s="135">
        <f t="shared" si="27"/>
        <v>12.549452159191464</v>
      </c>
      <c r="BK70" s="135">
        <f t="shared" si="28"/>
        <v>117.12822015245365</v>
      </c>
      <c r="BL70" s="135">
        <f t="shared" si="29"/>
        <v>4.6851288060981462</v>
      </c>
      <c r="BM70" s="135">
        <f t="shared" si="30"/>
        <v>121.8133489585518</v>
      </c>
      <c r="BN70" s="137">
        <v>127.90401640647939</v>
      </c>
      <c r="BO70" s="137">
        <v>121.8133489585518</v>
      </c>
      <c r="BP70" s="135">
        <f t="shared" si="31"/>
        <v>6.09066744792759</v>
      </c>
      <c r="BQ70" s="135">
        <f t="shared" si="32"/>
        <v>127.90401640647939</v>
      </c>
      <c r="BR70" s="135">
        <f t="shared" si="33"/>
        <v>16.627522132842323</v>
      </c>
      <c r="BS70" s="135">
        <f t="shared" si="34"/>
        <v>144.5315385393217</v>
      </c>
      <c r="BT70" s="137">
        <v>151.75811546628779</v>
      </c>
      <c r="BU70" s="129">
        <f t="shared" si="35"/>
        <v>22.763717319943169</v>
      </c>
      <c r="BV70" s="137">
        <v>144.5315385393217</v>
      </c>
      <c r="BW70" s="135">
        <f t="shared" si="36"/>
        <v>7.2265769269660849</v>
      </c>
      <c r="BX70" s="135">
        <f t="shared" si="37"/>
        <v>151.75811546628779</v>
      </c>
      <c r="BY70" s="132">
        <f t="shared" si="38"/>
        <v>174.52183278623096</v>
      </c>
    </row>
    <row r="71" spans="1:77" ht="15.9" customHeight="1" thickTop="1" thickBot="1" x14ac:dyDescent="0.35">
      <c r="A71" s="5"/>
      <c r="B71" s="92" t="s">
        <v>681</v>
      </c>
      <c r="C71" s="99" t="s">
        <v>669</v>
      </c>
      <c r="D71" s="100" t="s">
        <v>667</v>
      </c>
      <c r="E71" s="100" t="s">
        <v>683</v>
      </c>
      <c r="F71" s="303">
        <v>12</v>
      </c>
      <c r="G71" s="303">
        <v>28</v>
      </c>
      <c r="H71" s="303">
        <v>7</v>
      </c>
      <c r="I71" s="305" t="s">
        <v>712</v>
      </c>
      <c r="J71" s="93">
        <f t="shared" si="49"/>
        <v>14470.751524072</v>
      </c>
      <c r="K71" s="57">
        <v>305.55500000000001</v>
      </c>
      <c r="M71" s="138"/>
      <c r="N71" s="138"/>
      <c r="P71" s="132"/>
      <c r="R71" s="132"/>
      <c r="S71" s="138"/>
      <c r="U71" s="133"/>
      <c r="V71" s="138"/>
      <c r="X71" s="132"/>
      <c r="Y71" s="138"/>
      <c r="AA71" s="132"/>
      <c r="AB71" s="132">
        <f>K71</f>
        <v>305.55500000000001</v>
      </c>
      <c r="AC71" s="138"/>
      <c r="AE71" s="134"/>
      <c r="AF71" s="138"/>
      <c r="AG71" s="138"/>
      <c r="AI71" s="132"/>
      <c r="AK71" s="132"/>
      <c r="AL71" s="134"/>
      <c r="AM71" s="129">
        <f t="shared" si="15"/>
        <v>24.444400000000002</v>
      </c>
      <c r="AN71" s="134">
        <f t="shared" si="16"/>
        <v>329.99940000000004</v>
      </c>
      <c r="AP71" s="138"/>
      <c r="AR71" s="134"/>
      <c r="AS71" s="138"/>
      <c r="AT71" s="138"/>
      <c r="AV71" s="134"/>
      <c r="AW71" s="135"/>
      <c r="AX71" s="135"/>
      <c r="AY71" s="138"/>
      <c r="AZ71" s="135"/>
      <c r="BA71" s="135"/>
      <c r="BB71" s="138"/>
      <c r="BC71" s="135"/>
      <c r="BD71" s="135"/>
      <c r="BE71" s="138"/>
      <c r="BF71" s="135"/>
      <c r="BG71" s="135"/>
      <c r="BH71" s="138"/>
      <c r="BI71" s="138"/>
      <c r="BJ71" s="135"/>
      <c r="BK71" s="135"/>
      <c r="BL71" s="135"/>
      <c r="BM71" s="135"/>
      <c r="BN71" s="141"/>
      <c r="BO71" s="141"/>
      <c r="BP71" s="135">
        <f t="shared" si="31"/>
        <v>0</v>
      </c>
      <c r="BQ71" s="135">
        <f t="shared" si="32"/>
        <v>0</v>
      </c>
      <c r="BR71" s="135">
        <f t="shared" si="33"/>
        <v>0</v>
      </c>
      <c r="BS71" s="135">
        <f t="shared" si="34"/>
        <v>0</v>
      </c>
      <c r="BT71" s="141"/>
      <c r="BU71" s="129">
        <f t="shared" si="35"/>
        <v>0</v>
      </c>
      <c r="BV71" s="141"/>
      <c r="BW71" s="135">
        <f t="shared" si="36"/>
        <v>0</v>
      </c>
      <c r="BX71" s="135">
        <f t="shared" si="37"/>
        <v>0</v>
      </c>
      <c r="BY71" s="132">
        <f t="shared" si="38"/>
        <v>0</v>
      </c>
    </row>
    <row r="72" spans="1:77" ht="15.9" customHeight="1" thickTop="1" thickBot="1" x14ac:dyDescent="0.35">
      <c r="A72" s="5"/>
      <c r="B72" s="92" t="s">
        <v>571</v>
      </c>
      <c r="C72" s="99"/>
      <c r="D72" s="302" t="s">
        <v>572</v>
      </c>
      <c r="E72" s="100" t="s">
        <v>573</v>
      </c>
      <c r="F72" s="303"/>
      <c r="G72" s="303"/>
      <c r="H72" s="303"/>
      <c r="I72" s="304"/>
      <c r="J72" s="93">
        <f t="shared" si="49"/>
        <v>25002.483214960001</v>
      </c>
      <c r="K72" s="58">
        <v>458.33</v>
      </c>
      <c r="M72" s="138"/>
      <c r="N72" s="138"/>
      <c r="P72" s="132"/>
      <c r="R72" s="132"/>
      <c r="S72" s="138"/>
      <c r="U72" s="133"/>
      <c r="V72" s="138"/>
      <c r="X72" s="132"/>
      <c r="Y72" s="138"/>
      <c r="AA72" s="132"/>
      <c r="AB72" s="132">
        <f>K73</f>
        <v>791.9</v>
      </c>
      <c r="AC72" s="138"/>
      <c r="AE72" s="134"/>
      <c r="AF72" s="149">
        <v>128.25</v>
      </c>
      <c r="AG72" s="138"/>
      <c r="AI72" s="132"/>
      <c r="AK72" s="132">
        <f t="shared" si="13"/>
        <v>19.237500000000001</v>
      </c>
      <c r="AL72" s="134">
        <f t="shared" si="14"/>
        <v>147.48750000000001</v>
      </c>
      <c r="AM72" s="129">
        <f t="shared" si="15"/>
        <v>63.351999999999997</v>
      </c>
      <c r="AN72" s="134">
        <f t="shared" si="16"/>
        <v>855.25199999999995</v>
      </c>
      <c r="AP72" s="149">
        <v>159.28650000000002</v>
      </c>
      <c r="AQ72" s="129">
        <f t="shared" si="42"/>
        <v>11.150055000000002</v>
      </c>
      <c r="AR72" s="134">
        <f t="shared" si="43"/>
        <v>170.43655500000003</v>
      </c>
      <c r="AS72" s="149">
        <v>184.07147940000004</v>
      </c>
      <c r="AT72" s="149">
        <v>170.43655500000003</v>
      </c>
      <c r="AU72" s="129">
        <f t="shared" si="17"/>
        <v>13.634924400000003</v>
      </c>
      <c r="AV72" s="134">
        <f t="shared" si="18"/>
        <v>184.07147940000004</v>
      </c>
      <c r="AW72" s="135">
        <f t="shared" si="19"/>
        <v>14.725718352000003</v>
      </c>
      <c r="AX72" s="135">
        <f t="shared" si="20"/>
        <v>198.79719775200005</v>
      </c>
      <c r="AY72" s="149">
        <v>198.79719775200005</v>
      </c>
      <c r="AZ72" s="135">
        <f t="shared" si="21"/>
        <v>17.891747797680004</v>
      </c>
      <c r="BA72" s="135">
        <f t="shared" si="22"/>
        <v>216.68894554968006</v>
      </c>
      <c r="BB72" s="150">
        <v>216.68894554968006</v>
      </c>
      <c r="BC72" s="135">
        <f t="shared" si="23"/>
        <v>19.502005099471205</v>
      </c>
      <c r="BD72" s="135">
        <f t="shared" si="24"/>
        <v>236.19095064915126</v>
      </c>
      <c r="BE72" s="150">
        <v>236.19095064915126</v>
      </c>
      <c r="BF72" s="135">
        <f t="shared" si="25"/>
        <v>21.257185558423615</v>
      </c>
      <c r="BG72" s="135">
        <f t="shared" si="26"/>
        <v>257.44813620757486</v>
      </c>
      <c r="BH72" s="150">
        <v>288.34191255248385</v>
      </c>
      <c r="BI72" s="150">
        <v>257.44813620757486</v>
      </c>
      <c r="BJ72" s="135">
        <f t="shared" si="27"/>
        <v>30.893776344908982</v>
      </c>
      <c r="BK72" s="135">
        <f t="shared" si="28"/>
        <v>288.34191255248385</v>
      </c>
      <c r="BL72" s="135">
        <f t="shared" si="29"/>
        <v>11.533676502099354</v>
      </c>
      <c r="BM72" s="135">
        <f t="shared" si="30"/>
        <v>299.8755890545832</v>
      </c>
      <c r="BN72" s="151">
        <v>314.86936850731234</v>
      </c>
      <c r="BO72" s="151">
        <v>299.8755890545832</v>
      </c>
      <c r="BP72" s="135">
        <f t="shared" si="31"/>
        <v>14.993779452729159</v>
      </c>
      <c r="BQ72" s="135">
        <f t="shared" si="32"/>
        <v>314.86936850731234</v>
      </c>
      <c r="BR72" s="135">
        <f t="shared" si="33"/>
        <v>40.933017905950607</v>
      </c>
      <c r="BS72" s="135">
        <f t="shared" si="34"/>
        <v>355.80238641326298</v>
      </c>
      <c r="BT72" s="151">
        <v>373.59250573392615</v>
      </c>
      <c r="BU72" s="129">
        <f t="shared" si="35"/>
        <v>56.038875860088922</v>
      </c>
      <c r="BV72" s="151">
        <v>355.80238641326298</v>
      </c>
      <c r="BW72" s="135">
        <f t="shared" si="36"/>
        <v>17.790119320663148</v>
      </c>
      <c r="BX72" s="135">
        <f t="shared" si="37"/>
        <v>373.59250573392615</v>
      </c>
      <c r="BY72" s="132">
        <f t="shared" si="38"/>
        <v>429.63138159401507</v>
      </c>
    </row>
    <row r="73" spans="1:77" ht="15.9" customHeight="1" thickTop="1" thickBot="1" x14ac:dyDescent="0.35">
      <c r="A73" s="5"/>
      <c r="B73" s="281" t="s">
        <v>731</v>
      </c>
      <c r="C73" s="350"/>
      <c r="D73" s="351" t="s">
        <v>572</v>
      </c>
      <c r="E73" s="352" t="s">
        <v>732</v>
      </c>
      <c r="F73" s="353"/>
      <c r="G73" s="353"/>
      <c r="H73" s="353"/>
      <c r="I73" s="354"/>
      <c r="J73" s="94">
        <f t="shared" si="49"/>
        <v>16501.7020674304</v>
      </c>
      <c r="K73" s="57">
        <v>791.9</v>
      </c>
      <c r="M73" s="138"/>
      <c r="N73" s="138"/>
      <c r="P73" s="132"/>
      <c r="R73" s="132"/>
      <c r="S73" s="138"/>
      <c r="U73" s="133"/>
      <c r="V73" s="138"/>
      <c r="X73" s="132"/>
      <c r="Y73" s="138"/>
      <c r="AA73" s="132"/>
      <c r="AB73" s="132"/>
      <c r="AC73" s="138"/>
      <c r="AE73" s="134"/>
      <c r="AF73" s="152"/>
      <c r="AG73" s="138"/>
      <c r="AI73" s="132"/>
      <c r="AK73" s="132"/>
      <c r="AL73" s="134"/>
      <c r="AN73" s="134"/>
      <c r="AP73" s="152"/>
      <c r="AR73" s="134"/>
      <c r="AS73" s="152"/>
      <c r="AT73" s="152"/>
      <c r="AV73" s="134"/>
      <c r="AW73" s="135"/>
      <c r="AX73" s="135"/>
      <c r="AY73" s="152"/>
      <c r="AZ73" s="135"/>
      <c r="BA73" s="135"/>
      <c r="BB73" s="152"/>
      <c r="BC73" s="135"/>
      <c r="BD73" s="135"/>
      <c r="BE73" s="152"/>
      <c r="BF73" s="135"/>
      <c r="BG73" s="135"/>
      <c r="BH73" s="152"/>
      <c r="BI73" s="152"/>
      <c r="BJ73" s="135"/>
      <c r="BK73" s="135"/>
      <c r="BL73" s="135"/>
      <c r="BM73" s="135"/>
      <c r="BP73" s="135">
        <f t="shared" si="31"/>
        <v>0</v>
      </c>
      <c r="BQ73" s="135">
        <f t="shared" si="32"/>
        <v>0</v>
      </c>
      <c r="BR73" s="135">
        <f t="shared" si="33"/>
        <v>0</v>
      </c>
      <c r="BS73" s="135">
        <f t="shared" si="34"/>
        <v>0</v>
      </c>
      <c r="BU73" s="129">
        <f t="shared" si="35"/>
        <v>0</v>
      </c>
      <c r="BW73" s="135">
        <f t="shared" si="36"/>
        <v>0</v>
      </c>
      <c r="BX73" s="135">
        <f t="shared" si="37"/>
        <v>0</v>
      </c>
      <c r="BY73" s="132">
        <f t="shared" si="38"/>
        <v>0</v>
      </c>
    </row>
    <row r="74" spans="1:77" ht="15.9" customHeight="1" thickBot="1" x14ac:dyDescent="0.35">
      <c r="A74" s="5"/>
      <c r="B74" s="501" t="s">
        <v>497</v>
      </c>
      <c r="C74" s="502"/>
      <c r="D74" s="502"/>
      <c r="E74" s="502"/>
      <c r="F74" s="502"/>
      <c r="G74" s="502"/>
      <c r="H74" s="502"/>
      <c r="I74" s="502"/>
      <c r="J74" s="503"/>
      <c r="K74" s="290">
        <v>522.65599999999995</v>
      </c>
      <c r="M74" s="138"/>
      <c r="N74" s="138"/>
      <c r="P74" s="132"/>
      <c r="R74" s="132"/>
      <c r="S74" s="138"/>
      <c r="U74" s="133"/>
      <c r="V74" s="138"/>
      <c r="X74" s="132"/>
      <c r="Y74" s="138"/>
      <c r="AA74" s="132"/>
      <c r="AB74" s="132"/>
      <c r="AC74" s="138"/>
      <c r="AE74" s="134"/>
      <c r="AF74" s="152"/>
      <c r="AG74" s="138"/>
      <c r="AI74" s="132"/>
      <c r="AK74" s="132"/>
      <c r="AL74" s="134"/>
      <c r="AN74" s="134"/>
      <c r="AP74" s="152"/>
      <c r="AR74" s="134"/>
      <c r="AS74" s="152"/>
      <c r="AT74" s="152"/>
      <c r="AV74" s="134"/>
      <c r="AW74" s="135"/>
      <c r="AX74" s="135"/>
      <c r="AY74" s="152"/>
      <c r="AZ74" s="135"/>
      <c r="BA74" s="135"/>
      <c r="BB74" s="152"/>
      <c r="BC74" s="135"/>
      <c r="BD74" s="135"/>
      <c r="BE74" s="152"/>
      <c r="BF74" s="135"/>
      <c r="BG74" s="135"/>
      <c r="BH74" s="152"/>
      <c r="BI74" s="152"/>
      <c r="BJ74" s="135"/>
      <c r="BK74" s="135"/>
      <c r="BL74" s="135"/>
      <c r="BM74" s="135"/>
      <c r="BP74" s="135">
        <f t="shared" si="31"/>
        <v>0</v>
      </c>
      <c r="BQ74" s="135">
        <f t="shared" si="32"/>
        <v>0</v>
      </c>
      <c r="BR74" s="135">
        <f t="shared" si="33"/>
        <v>0</v>
      </c>
      <c r="BS74" s="135">
        <f t="shared" si="34"/>
        <v>0</v>
      </c>
      <c r="BU74" s="129">
        <f t="shared" si="35"/>
        <v>0</v>
      </c>
      <c r="BW74" s="135">
        <f t="shared" si="36"/>
        <v>0</v>
      </c>
      <c r="BX74" s="135">
        <f t="shared" si="37"/>
        <v>0</v>
      </c>
      <c r="BY74" s="132">
        <f t="shared" si="38"/>
        <v>0</v>
      </c>
    </row>
    <row r="75" spans="1:77" ht="15.9" customHeight="1" x14ac:dyDescent="0.3">
      <c r="A75" s="5"/>
      <c r="B75" s="89" t="s">
        <v>333</v>
      </c>
      <c r="C75" s="103">
        <v>8797</v>
      </c>
      <c r="D75" s="355" t="s">
        <v>19</v>
      </c>
      <c r="E75" s="356" t="s">
        <v>96</v>
      </c>
      <c r="F75" s="357">
        <v>35</v>
      </c>
      <c r="G75" s="357">
        <v>50</v>
      </c>
      <c r="H75" s="357">
        <v>8</v>
      </c>
      <c r="I75" s="358" t="s">
        <v>8</v>
      </c>
      <c r="J75" s="91">
        <f>J274</f>
        <v>5736.9316991720007</v>
      </c>
      <c r="K75" s="57">
        <v>151.44975921315415</v>
      </c>
      <c r="M75" s="138"/>
      <c r="N75" s="138"/>
      <c r="P75" s="132"/>
      <c r="R75" s="132"/>
      <c r="S75" s="138"/>
      <c r="U75" s="133"/>
      <c r="V75" s="138"/>
      <c r="X75" s="132"/>
      <c r="Y75" s="138"/>
      <c r="AA75" s="132"/>
      <c r="AB75" s="132"/>
      <c r="AC75" s="138"/>
      <c r="AE75" s="134"/>
      <c r="AF75" s="152"/>
      <c r="AG75" s="138"/>
      <c r="AI75" s="132"/>
      <c r="AK75" s="132"/>
      <c r="AL75" s="134"/>
      <c r="AN75" s="134"/>
      <c r="AP75" s="152"/>
      <c r="AR75" s="134"/>
      <c r="AS75" s="152"/>
      <c r="AT75" s="152"/>
      <c r="AV75" s="134"/>
      <c r="AW75" s="135"/>
      <c r="AX75" s="135"/>
      <c r="AY75" s="152"/>
      <c r="AZ75" s="135"/>
      <c r="BA75" s="135"/>
      <c r="BB75" s="152"/>
      <c r="BC75" s="135"/>
      <c r="BD75" s="135"/>
      <c r="BE75" s="152"/>
      <c r="BF75" s="135"/>
      <c r="BG75" s="135"/>
      <c r="BH75" s="152"/>
      <c r="BI75" s="152"/>
      <c r="BJ75" s="135"/>
      <c r="BK75" s="135"/>
      <c r="BL75" s="135"/>
      <c r="BM75" s="135"/>
      <c r="BN75" s="153">
        <v>110.99489489595203</v>
      </c>
      <c r="BO75" s="153">
        <v>105.7094237104305</v>
      </c>
      <c r="BP75" s="135">
        <f t="shared" ref="BP75:BP142" si="50">BO75/100*5</f>
        <v>5.2854711855215255</v>
      </c>
      <c r="BQ75" s="135">
        <f t="shared" ref="BQ75:BQ142" si="51">BO75+BP75</f>
        <v>110.99489489595203</v>
      </c>
      <c r="BR75" s="135">
        <f t="shared" ref="BR75:BR142" si="52">BN75/100*13</f>
        <v>14.429336336473764</v>
      </c>
      <c r="BS75" s="135">
        <f t="shared" ref="BS75:BS142" si="53">BN75+BR75</f>
        <v>125.4242312324258</v>
      </c>
      <c r="BT75" s="153">
        <v>131.6954427940471</v>
      </c>
      <c r="BU75" s="129">
        <f t="shared" ref="BU75:BU142" si="54">BT75/100*15</f>
        <v>19.754316419107067</v>
      </c>
      <c r="BV75" s="153">
        <v>125.4242312324258</v>
      </c>
      <c r="BW75" s="135">
        <f t="shared" ref="BW75:BW142" si="55">BV75/100*5</f>
        <v>6.2712115616212891</v>
      </c>
      <c r="BX75" s="135">
        <f t="shared" ref="BX75:BX142" si="56">BV75+BW75</f>
        <v>131.6954427940471</v>
      </c>
      <c r="BY75" s="132">
        <f t="shared" ref="BY75:BY142" si="57">BT75+BU75</f>
        <v>151.44975921315415</v>
      </c>
    </row>
    <row r="76" spans="1:77" ht="15.9" customHeight="1" x14ac:dyDescent="0.3">
      <c r="A76" s="5"/>
      <c r="B76" s="92" t="s">
        <v>334</v>
      </c>
      <c r="C76" s="95"/>
      <c r="D76" s="298" t="s">
        <v>19</v>
      </c>
      <c r="E76" s="298" t="s">
        <v>129</v>
      </c>
      <c r="F76" s="306">
        <v>36</v>
      </c>
      <c r="G76" s="306">
        <v>50</v>
      </c>
      <c r="H76" s="306">
        <v>8</v>
      </c>
      <c r="I76" s="307" t="s">
        <v>8</v>
      </c>
      <c r="J76" s="93">
        <f>J274</f>
        <v>5736.9316991720007</v>
      </c>
      <c r="K76" s="57">
        <v>151.44975921315415</v>
      </c>
      <c r="M76" s="138"/>
      <c r="N76" s="138"/>
      <c r="P76" s="132"/>
      <c r="R76" s="132"/>
      <c r="S76" s="138"/>
      <c r="U76" s="133"/>
      <c r="V76" s="138"/>
      <c r="X76" s="132"/>
      <c r="Y76" s="138"/>
      <c r="AA76" s="132"/>
      <c r="AB76" s="132"/>
      <c r="AC76" s="138"/>
      <c r="AE76" s="134"/>
      <c r="AF76" s="152"/>
      <c r="AG76" s="138"/>
      <c r="AI76" s="132"/>
      <c r="AK76" s="132"/>
      <c r="AL76" s="134"/>
      <c r="AN76" s="134"/>
      <c r="AP76" s="152"/>
      <c r="AR76" s="134"/>
      <c r="AS76" s="152"/>
      <c r="AT76" s="152"/>
      <c r="AV76" s="134"/>
      <c r="AW76" s="135"/>
      <c r="AX76" s="135"/>
      <c r="AY76" s="152"/>
      <c r="AZ76" s="135"/>
      <c r="BA76" s="135"/>
      <c r="BB76" s="152"/>
      <c r="BC76" s="135"/>
      <c r="BD76" s="135"/>
      <c r="BE76" s="152"/>
      <c r="BF76" s="135"/>
      <c r="BG76" s="135"/>
      <c r="BH76" s="152"/>
      <c r="BI76" s="152"/>
      <c r="BJ76" s="135"/>
      <c r="BK76" s="135"/>
      <c r="BL76" s="135"/>
      <c r="BM76" s="135"/>
      <c r="BN76" s="136">
        <v>110.99489489595203</v>
      </c>
      <c r="BO76" s="136">
        <v>105.7094237104305</v>
      </c>
      <c r="BP76" s="135">
        <f t="shared" si="50"/>
        <v>5.2854711855215255</v>
      </c>
      <c r="BQ76" s="135">
        <f t="shared" si="51"/>
        <v>110.99489489595203</v>
      </c>
      <c r="BR76" s="135">
        <f t="shared" si="52"/>
        <v>14.429336336473764</v>
      </c>
      <c r="BS76" s="135">
        <f t="shared" si="53"/>
        <v>125.4242312324258</v>
      </c>
      <c r="BT76" s="136">
        <v>131.6954427940471</v>
      </c>
      <c r="BU76" s="129">
        <f t="shared" si="54"/>
        <v>19.754316419107067</v>
      </c>
      <c r="BV76" s="136">
        <v>125.4242312324258</v>
      </c>
      <c r="BW76" s="135">
        <f t="shared" si="55"/>
        <v>6.2712115616212891</v>
      </c>
      <c r="BX76" s="135">
        <f t="shared" si="56"/>
        <v>131.6954427940471</v>
      </c>
      <c r="BY76" s="132">
        <f t="shared" si="57"/>
        <v>151.44975921315415</v>
      </c>
    </row>
    <row r="77" spans="1:77" ht="15.9" customHeight="1" x14ac:dyDescent="0.3">
      <c r="A77" s="5"/>
      <c r="B77" s="92" t="s">
        <v>335</v>
      </c>
      <c r="C77" s="95">
        <v>9694</v>
      </c>
      <c r="D77" s="113" t="s">
        <v>19</v>
      </c>
      <c r="E77" s="113" t="s">
        <v>97</v>
      </c>
      <c r="F77" s="306">
        <v>27</v>
      </c>
      <c r="G77" s="308" t="s">
        <v>11</v>
      </c>
      <c r="H77" s="309" t="s">
        <v>38</v>
      </c>
      <c r="I77" s="98" t="s">
        <v>8</v>
      </c>
      <c r="J77" s="93">
        <f>K77*$K$6</f>
        <v>6060.0192942855019</v>
      </c>
      <c r="K77" s="57">
        <v>191.9381062227169</v>
      </c>
      <c r="M77" s="138"/>
      <c r="N77" s="138"/>
      <c r="P77" s="132"/>
      <c r="R77" s="132"/>
      <c r="S77" s="138"/>
      <c r="U77" s="133"/>
      <c r="V77" s="138"/>
      <c r="X77" s="132"/>
      <c r="Y77" s="138"/>
      <c r="AA77" s="132"/>
      <c r="AB77" s="132"/>
      <c r="AC77" s="138"/>
      <c r="AE77" s="134"/>
      <c r="AF77" s="152"/>
      <c r="AG77" s="138"/>
      <c r="AI77" s="132"/>
      <c r="AK77" s="132"/>
      <c r="AL77" s="134"/>
      <c r="AN77" s="134"/>
      <c r="AP77" s="152"/>
      <c r="AR77" s="134"/>
      <c r="AS77" s="152"/>
      <c r="AT77" s="152"/>
      <c r="AV77" s="134"/>
      <c r="AW77" s="135"/>
      <c r="AX77" s="135"/>
      <c r="AY77" s="152"/>
      <c r="AZ77" s="135"/>
      <c r="BA77" s="135"/>
      <c r="BB77" s="152"/>
      <c r="BC77" s="135"/>
      <c r="BD77" s="135"/>
      <c r="BE77" s="152"/>
      <c r="BF77" s="135"/>
      <c r="BG77" s="135"/>
      <c r="BH77" s="152"/>
      <c r="BI77" s="152"/>
      <c r="BJ77" s="135"/>
      <c r="BK77" s="135"/>
      <c r="BL77" s="135"/>
      <c r="BM77" s="135"/>
      <c r="BN77" s="137">
        <v>140.66810034827822</v>
      </c>
      <c r="BO77" s="137">
        <v>133.96961937931258</v>
      </c>
      <c r="BP77" s="135">
        <f t="shared" si="50"/>
        <v>6.6984809689656286</v>
      </c>
      <c r="BQ77" s="135">
        <f t="shared" si="51"/>
        <v>140.66810034827822</v>
      </c>
      <c r="BR77" s="135">
        <f t="shared" si="52"/>
        <v>18.286853045276168</v>
      </c>
      <c r="BS77" s="135">
        <f t="shared" si="53"/>
        <v>158.95495339355438</v>
      </c>
      <c r="BT77" s="137">
        <v>166.90270106323209</v>
      </c>
      <c r="BU77" s="129">
        <f t="shared" si="54"/>
        <v>25.035405159484814</v>
      </c>
      <c r="BV77" s="137">
        <v>158.95495339355438</v>
      </c>
      <c r="BW77" s="135">
        <f t="shared" si="55"/>
        <v>7.9477476696777183</v>
      </c>
      <c r="BX77" s="135">
        <f t="shared" si="56"/>
        <v>166.90270106323209</v>
      </c>
      <c r="BY77" s="132">
        <f t="shared" si="57"/>
        <v>191.9381062227169</v>
      </c>
    </row>
    <row r="78" spans="1:77" ht="15.9" customHeight="1" x14ac:dyDescent="0.3">
      <c r="A78" s="5"/>
      <c r="B78" s="92" t="s">
        <v>545</v>
      </c>
      <c r="C78" s="99">
        <v>8399</v>
      </c>
      <c r="D78" s="100" t="s">
        <v>19</v>
      </c>
      <c r="E78" s="100" t="s">
        <v>546</v>
      </c>
      <c r="F78" s="306">
        <v>38</v>
      </c>
      <c r="G78" s="310">
        <v>50</v>
      </c>
      <c r="H78" s="101">
        <v>6</v>
      </c>
      <c r="I78" s="102" t="s">
        <v>8</v>
      </c>
      <c r="J78" s="93">
        <f>K78*$K$6</f>
        <v>6453.4638167828516</v>
      </c>
      <c r="K78" s="57">
        <v>204.3996171329303</v>
      </c>
      <c r="M78" s="138"/>
      <c r="N78" s="138"/>
      <c r="P78" s="132"/>
      <c r="R78" s="132"/>
      <c r="S78" s="138"/>
      <c r="U78" s="133"/>
      <c r="V78" s="138"/>
      <c r="X78" s="132"/>
      <c r="Y78" s="138"/>
      <c r="AA78" s="132"/>
      <c r="AB78" s="132"/>
      <c r="AC78" s="138"/>
      <c r="AE78" s="134"/>
      <c r="AF78" s="152"/>
      <c r="AG78" s="138"/>
      <c r="AI78" s="132"/>
      <c r="AK78" s="132"/>
      <c r="AL78" s="134"/>
      <c r="AN78" s="134"/>
      <c r="AP78" s="152"/>
      <c r="AR78" s="134"/>
      <c r="AS78" s="152"/>
      <c r="AT78" s="152"/>
      <c r="AV78" s="134"/>
      <c r="AW78" s="135"/>
      <c r="AX78" s="135"/>
      <c r="AY78" s="152"/>
      <c r="AZ78" s="135"/>
      <c r="BA78" s="135"/>
      <c r="BB78" s="152"/>
      <c r="BC78" s="135"/>
      <c r="BD78" s="135"/>
      <c r="BE78" s="152"/>
      <c r="BF78" s="135"/>
      <c r="BG78" s="135"/>
      <c r="BH78" s="152"/>
      <c r="BI78" s="152"/>
      <c r="BJ78" s="135"/>
      <c r="BK78" s="135"/>
      <c r="BL78" s="135"/>
      <c r="BM78" s="135"/>
      <c r="BN78" s="154">
        <v>149.8009249952768</v>
      </c>
      <c r="BO78" s="154">
        <v>142.66754761454933</v>
      </c>
      <c r="BP78" s="135">
        <f t="shared" si="50"/>
        <v>7.1333773807274667</v>
      </c>
      <c r="BQ78" s="135">
        <f t="shared" si="51"/>
        <v>149.8009249952768</v>
      </c>
      <c r="BR78" s="135">
        <f t="shared" si="52"/>
        <v>19.474120249385983</v>
      </c>
      <c r="BS78" s="135">
        <f t="shared" si="53"/>
        <v>169.27504524466278</v>
      </c>
      <c r="BT78" s="154">
        <v>177.73879750689591</v>
      </c>
      <c r="BU78" s="129">
        <f t="shared" si="54"/>
        <v>26.660819626034385</v>
      </c>
      <c r="BV78" s="154">
        <v>169.27504524466278</v>
      </c>
      <c r="BW78" s="135">
        <f t="shared" si="55"/>
        <v>8.4637522622331378</v>
      </c>
      <c r="BX78" s="135">
        <f t="shared" si="56"/>
        <v>177.73879750689591</v>
      </c>
      <c r="BY78" s="132">
        <f t="shared" si="57"/>
        <v>204.3996171329303</v>
      </c>
    </row>
    <row r="79" spans="1:77" ht="15.9" customHeight="1" x14ac:dyDescent="0.3">
      <c r="A79" s="5"/>
      <c r="B79" s="92" t="s">
        <v>623</v>
      </c>
      <c r="C79" s="99" t="s">
        <v>624</v>
      </c>
      <c r="D79" s="100" t="s">
        <v>19</v>
      </c>
      <c r="E79" s="100" t="s">
        <v>625</v>
      </c>
      <c r="F79" s="306">
        <v>39</v>
      </c>
      <c r="G79" s="310">
        <v>50</v>
      </c>
      <c r="H79" s="101">
        <v>6</v>
      </c>
      <c r="I79" s="102" t="s">
        <v>8</v>
      </c>
      <c r="J79" s="93">
        <f>K79*$K$6</f>
        <v>6453.1224058718817</v>
      </c>
      <c r="K79" s="57">
        <v>204.38880367500002</v>
      </c>
      <c r="M79" s="138"/>
      <c r="N79" s="138"/>
      <c r="P79" s="132"/>
      <c r="R79" s="132"/>
      <c r="S79" s="138"/>
      <c r="U79" s="133"/>
      <c r="V79" s="138"/>
      <c r="X79" s="132"/>
      <c r="Y79" s="138"/>
      <c r="AA79" s="132"/>
      <c r="AB79" s="132"/>
      <c r="AC79" s="138"/>
      <c r="AE79" s="134"/>
      <c r="AF79" s="152"/>
      <c r="AG79" s="138"/>
      <c r="AI79" s="132"/>
      <c r="AK79" s="132"/>
      <c r="AL79" s="134"/>
      <c r="AN79" s="134"/>
      <c r="AP79" s="152"/>
      <c r="AR79" s="134"/>
      <c r="AS79" s="152"/>
      <c r="AT79" s="152"/>
      <c r="AV79" s="134"/>
      <c r="AW79" s="135"/>
      <c r="AX79" s="135"/>
      <c r="AY79" s="152"/>
      <c r="AZ79" s="135"/>
      <c r="BA79" s="135"/>
      <c r="BB79" s="152"/>
      <c r="BC79" s="135"/>
      <c r="BD79" s="135"/>
      <c r="BE79" s="152"/>
      <c r="BF79" s="135"/>
      <c r="BG79" s="135"/>
      <c r="BH79" s="152"/>
      <c r="BI79" s="152"/>
      <c r="BJ79" s="135"/>
      <c r="BK79" s="135"/>
      <c r="BL79" s="135"/>
      <c r="BM79" s="135"/>
      <c r="BN79" s="154">
        <v>149.79300000000001</v>
      </c>
      <c r="BO79" s="154">
        <v>142.66</v>
      </c>
      <c r="BP79" s="135">
        <f t="shared" si="50"/>
        <v>7.1329999999999991</v>
      </c>
      <c r="BQ79" s="135">
        <f t="shared" si="51"/>
        <v>149.79300000000001</v>
      </c>
      <c r="BR79" s="135">
        <f t="shared" si="52"/>
        <v>19.473089999999999</v>
      </c>
      <c r="BS79" s="135">
        <f t="shared" si="53"/>
        <v>169.26609000000002</v>
      </c>
      <c r="BT79" s="154">
        <v>177.72939450000001</v>
      </c>
      <c r="BU79" s="129">
        <f t="shared" si="54"/>
        <v>26.659409175</v>
      </c>
      <c r="BV79" s="154">
        <v>169.26609000000002</v>
      </c>
      <c r="BW79" s="135">
        <f t="shared" si="55"/>
        <v>8.4633045000000013</v>
      </c>
      <c r="BX79" s="135">
        <f t="shared" si="56"/>
        <v>177.72939450000001</v>
      </c>
      <c r="BY79" s="132">
        <f t="shared" si="57"/>
        <v>204.38880367500002</v>
      </c>
    </row>
    <row r="80" spans="1:77" ht="15.9" customHeight="1" thickBot="1" x14ac:dyDescent="0.35">
      <c r="A80" s="5"/>
      <c r="B80" s="281"/>
      <c r="C80" s="350"/>
      <c r="D80" s="352"/>
      <c r="E80" s="352"/>
      <c r="F80" s="359"/>
      <c r="G80" s="360"/>
      <c r="H80" s="361"/>
      <c r="I80" s="362"/>
      <c r="J80" s="94"/>
      <c r="K80" s="57"/>
      <c r="M80" s="138"/>
      <c r="N80" s="138"/>
      <c r="P80" s="132"/>
      <c r="R80" s="132"/>
      <c r="S80" s="138"/>
      <c r="U80" s="133"/>
      <c r="V80" s="138"/>
      <c r="X80" s="132"/>
      <c r="Y80" s="138"/>
      <c r="AA80" s="132"/>
      <c r="AB80" s="132"/>
      <c r="AC80" s="138"/>
      <c r="AE80" s="134"/>
      <c r="AF80" s="152"/>
      <c r="AG80" s="138"/>
      <c r="AI80" s="132"/>
      <c r="AK80" s="132"/>
      <c r="AL80" s="134"/>
      <c r="AN80" s="134"/>
      <c r="AP80" s="152"/>
      <c r="AR80" s="134"/>
      <c r="AS80" s="152"/>
      <c r="AT80" s="152"/>
      <c r="AV80" s="134"/>
      <c r="AW80" s="135"/>
      <c r="AX80" s="135"/>
      <c r="AY80" s="152"/>
      <c r="AZ80" s="135"/>
      <c r="BA80" s="135"/>
      <c r="BB80" s="152"/>
      <c r="BC80" s="135"/>
      <c r="BD80" s="135"/>
      <c r="BE80" s="152"/>
      <c r="BF80" s="135"/>
      <c r="BG80" s="135"/>
      <c r="BH80" s="152"/>
      <c r="BI80" s="152"/>
      <c r="BJ80" s="135"/>
      <c r="BK80" s="135"/>
      <c r="BL80" s="135"/>
      <c r="BM80" s="135"/>
      <c r="BN80" s="155"/>
      <c r="BO80" s="155"/>
      <c r="BP80" s="135">
        <f t="shared" si="50"/>
        <v>0</v>
      </c>
      <c r="BQ80" s="135">
        <f t="shared" si="51"/>
        <v>0</v>
      </c>
      <c r="BR80" s="135">
        <f t="shared" si="52"/>
        <v>0</v>
      </c>
      <c r="BS80" s="135">
        <f t="shared" si="53"/>
        <v>0</v>
      </c>
      <c r="BT80" s="155"/>
      <c r="BU80" s="129">
        <f t="shared" si="54"/>
        <v>0</v>
      </c>
      <c r="BV80" s="155"/>
      <c r="BW80" s="135">
        <f t="shared" si="55"/>
        <v>0</v>
      </c>
      <c r="BX80" s="135">
        <f t="shared" si="56"/>
        <v>0</v>
      </c>
      <c r="BY80" s="132">
        <f t="shared" si="57"/>
        <v>0</v>
      </c>
    </row>
    <row r="81" spans="1:77" ht="15.9" customHeight="1" x14ac:dyDescent="0.3">
      <c r="A81" s="5"/>
      <c r="B81" s="89" t="s">
        <v>33</v>
      </c>
      <c r="C81" s="103">
        <v>9191</v>
      </c>
      <c r="D81" s="334" t="s">
        <v>16</v>
      </c>
      <c r="E81" s="364" t="s">
        <v>728</v>
      </c>
      <c r="F81" s="105">
        <v>90</v>
      </c>
      <c r="G81" s="105">
        <v>110</v>
      </c>
      <c r="H81" s="105">
        <v>7</v>
      </c>
      <c r="I81" s="106" t="s">
        <v>9</v>
      </c>
      <c r="J81" s="91">
        <f>K81*$K$6</f>
        <v>11386.72252996</v>
      </c>
      <c r="K81" s="57">
        <v>360.65</v>
      </c>
      <c r="M81" s="138"/>
      <c r="N81" s="138"/>
      <c r="P81" s="132"/>
      <c r="R81" s="132"/>
      <c r="S81" s="138"/>
      <c r="U81" s="133"/>
      <c r="V81" s="138"/>
      <c r="X81" s="132"/>
      <c r="Y81" s="138"/>
      <c r="AA81" s="132"/>
      <c r="AB81" s="132"/>
      <c r="AC81" s="138"/>
      <c r="AE81" s="134"/>
      <c r="AF81" s="152"/>
      <c r="AG81" s="138"/>
      <c r="AI81" s="132"/>
      <c r="AK81" s="132"/>
      <c r="AL81" s="134"/>
      <c r="AN81" s="134"/>
      <c r="AP81" s="152"/>
      <c r="AR81" s="134"/>
      <c r="AS81" s="152"/>
      <c r="AT81" s="152"/>
      <c r="AV81" s="134"/>
      <c r="AW81" s="135"/>
      <c r="AX81" s="135"/>
      <c r="AY81" s="152"/>
      <c r="AZ81" s="135"/>
      <c r="BA81" s="135"/>
      <c r="BB81" s="152"/>
      <c r="BC81" s="135"/>
      <c r="BD81" s="135"/>
      <c r="BE81" s="152"/>
      <c r="BF81" s="135"/>
      <c r="BG81" s="135"/>
      <c r="BH81" s="152"/>
      <c r="BI81" s="152"/>
      <c r="BJ81" s="135"/>
      <c r="BK81" s="135"/>
      <c r="BL81" s="135"/>
      <c r="BM81" s="135"/>
      <c r="BN81" s="131">
        <v>244.16245107224546</v>
      </c>
      <c r="BO81" s="131">
        <v>232.53566768785282</v>
      </c>
      <c r="BP81" s="135">
        <f t="shared" si="50"/>
        <v>11.62678338439264</v>
      </c>
      <c r="BQ81" s="135">
        <f t="shared" si="51"/>
        <v>244.16245107224546</v>
      </c>
      <c r="BR81" s="135">
        <f t="shared" si="52"/>
        <v>31.74111863939191</v>
      </c>
      <c r="BS81" s="135">
        <f t="shared" si="53"/>
        <v>275.90356971163737</v>
      </c>
      <c r="BT81" s="131">
        <v>289.69874819721923</v>
      </c>
      <c r="BU81" s="129">
        <f t="shared" si="54"/>
        <v>43.454812229582885</v>
      </c>
      <c r="BV81" s="131">
        <v>275.90356971163737</v>
      </c>
      <c r="BW81" s="135">
        <f t="shared" si="55"/>
        <v>13.79517848558187</v>
      </c>
      <c r="BX81" s="135">
        <f t="shared" si="56"/>
        <v>289.69874819721923</v>
      </c>
      <c r="BY81" s="132">
        <f t="shared" si="57"/>
        <v>333.15356042680213</v>
      </c>
    </row>
    <row r="82" spans="1:77" ht="15.9" customHeight="1" x14ac:dyDescent="0.3">
      <c r="A82" s="5"/>
      <c r="B82" s="92" t="s">
        <v>34</v>
      </c>
      <c r="C82" s="95">
        <v>7483</v>
      </c>
      <c r="D82" s="279" t="s">
        <v>16</v>
      </c>
      <c r="E82" s="113" t="s">
        <v>128</v>
      </c>
      <c r="F82" s="309">
        <v>85</v>
      </c>
      <c r="G82" s="309">
        <v>105</v>
      </c>
      <c r="H82" s="309">
        <v>8</v>
      </c>
      <c r="I82" s="98" t="s">
        <v>9</v>
      </c>
      <c r="J82" s="93">
        <f>K82*$K$6</f>
        <v>10301.494417821052</v>
      </c>
      <c r="K82" s="57">
        <v>326.27772846944163</v>
      </c>
      <c r="M82" s="138"/>
      <c r="N82" s="138"/>
      <c r="P82" s="132"/>
      <c r="R82" s="132"/>
      <c r="S82" s="138"/>
      <c r="U82" s="133"/>
      <c r="V82" s="138"/>
      <c r="X82" s="132"/>
      <c r="Y82" s="138"/>
      <c r="AA82" s="132"/>
      <c r="AB82" s="132"/>
      <c r="AC82" s="138"/>
      <c r="AE82" s="134"/>
      <c r="AF82" s="152"/>
      <c r="AG82" s="138"/>
      <c r="AI82" s="132"/>
      <c r="AK82" s="132"/>
      <c r="AL82" s="134"/>
      <c r="AN82" s="134"/>
      <c r="AP82" s="152"/>
      <c r="AR82" s="134"/>
      <c r="AS82" s="152"/>
      <c r="AT82" s="152"/>
      <c r="AV82" s="134"/>
      <c r="AW82" s="135"/>
      <c r="AX82" s="135"/>
      <c r="AY82" s="152"/>
      <c r="AZ82" s="135"/>
      <c r="BA82" s="135"/>
      <c r="BB82" s="152"/>
      <c r="BC82" s="135"/>
      <c r="BD82" s="135"/>
      <c r="BE82" s="152"/>
      <c r="BF82" s="135"/>
      <c r="BG82" s="135"/>
      <c r="BH82" s="152"/>
      <c r="BI82" s="152"/>
      <c r="BJ82" s="135"/>
      <c r="BK82" s="135"/>
      <c r="BL82" s="135"/>
      <c r="BM82" s="135"/>
      <c r="BN82" s="137">
        <v>239.1232733977842</v>
      </c>
      <c r="BO82" s="137">
        <v>227.73645085503259</v>
      </c>
      <c r="BP82" s="135">
        <f t="shared" si="50"/>
        <v>11.386822542751629</v>
      </c>
      <c r="BQ82" s="135">
        <f t="shared" si="51"/>
        <v>239.1232733977842</v>
      </c>
      <c r="BR82" s="135">
        <f t="shared" si="52"/>
        <v>31.086025541711948</v>
      </c>
      <c r="BS82" s="135">
        <f t="shared" si="53"/>
        <v>270.20929893949614</v>
      </c>
      <c r="BT82" s="137">
        <v>283.71976388647096</v>
      </c>
      <c r="BU82" s="129">
        <f t="shared" si="54"/>
        <v>42.557964582970648</v>
      </c>
      <c r="BV82" s="137">
        <v>270.20929893949614</v>
      </c>
      <c r="BW82" s="135">
        <f t="shared" si="55"/>
        <v>13.510464946974807</v>
      </c>
      <c r="BX82" s="135">
        <f t="shared" si="56"/>
        <v>283.71976388647096</v>
      </c>
      <c r="BY82" s="132">
        <f t="shared" si="57"/>
        <v>326.27772846944163</v>
      </c>
    </row>
    <row r="83" spans="1:77" ht="15.9" customHeight="1" thickBot="1" x14ac:dyDescent="0.35">
      <c r="A83" s="5"/>
      <c r="B83" s="281"/>
      <c r="C83" s="286"/>
      <c r="D83" s="341"/>
      <c r="E83" s="365"/>
      <c r="F83" s="366"/>
      <c r="G83" s="366"/>
      <c r="H83" s="366"/>
      <c r="I83" s="367"/>
      <c r="J83" s="93"/>
      <c r="K83" s="57">
        <v>225.31200000000001</v>
      </c>
      <c r="M83" s="138"/>
      <c r="N83" s="138"/>
      <c r="P83" s="132"/>
      <c r="R83" s="132"/>
      <c r="S83" s="138"/>
      <c r="U83" s="133"/>
      <c r="V83" s="138"/>
      <c r="X83" s="132"/>
      <c r="Y83" s="138"/>
      <c r="AA83" s="132"/>
      <c r="AB83" s="132"/>
      <c r="AC83" s="138"/>
      <c r="AE83" s="134"/>
      <c r="AF83" s="152"/>
      <c r="AG83" s="138"/>
      <c r="AI83" s="132"/>
      <c r="AK83" s="132"/>
      <c r="AL83" s="134"/>
      <c r="AN83" s="134"/>
      <c r="AP83" s="152"/>
      <c r="AR83" s="134"/>
      <c r="AS83" s="152"/>
      <c r="AT83" s="152"/>
      <c r="AV83" s="134"/>
      <c r="AW83" s="135"/>
      <c r="AX83" s="135"/>
      <c r="AY83" s="152"/>
      <c r="AZ83" s="135"/>
      <c r="BA83" s="135"/>
      <c r="BB83" s="152"/>
      <c r="BC83" s="135"/>
      <c r="BD83" s="135"/>
      <c r="BE83" s="152"/>
      <c r="BF83" s="135"/>
      <c r="BG83" s="135"/>
      <c r="BH83" s="152"/>
      <c r="BI83" s="152"/>
      <c r="BJ83" s="135"/>
      <c r="BK83" s="135"/>
      <c r="BL83" s="135"/>
      <c r="BM83" s="135"/>
      <c r="BN83" s="156"/>
      <c r="BO83" s="156"/>
      <c r="BP83" s="135">
        <f t="shared" si="50"/>
        <v>0</v>
      </c>
      <c r="BQ83" s="135">
        <f t="shared" si="51"/>
        <v>0</v>
      </c>
      <c r="BR83" s="135">
        <f t="shared" si="52"/>
        <v>0</v>
      </c>
      <c r="BS83" s="135">
        <f t="shared" si="53"/>
        <v>0</v>
      </c>
      <c r="BT83" s="156"/>
      <c r="BU83" s="129">
        <f t="shared" si="54"/>
        <v>0</v>
      </c>
      <c r="BV83" s="156"/>
      <c r="BW83" s="135">
        <f t="shared" si="55"/>
        <v>0</v>
      </c>
      <c r="BX83" s="135">
        <f t="shared" si="56"/>
        <v>0</v>
      </c>
      <c r="BY83" s="132">
        <f t="shared" si="57"/>
        <v>0</v>
      </c>
    </row>
    <row r="84" spans="1:77" ht="15.9" customHeight="1" x14ac:dyDescent="0.3">
      <c r="A84" s="5"/>
      <c r="B84" s="89" t="s">
        <v>336</v>
      </c>
      <c r="C84" s="103">
        <v>8510</v>
      </c>
      <c r="D84" s="104" t="s">
        <v>18</v>
      </c>
      <c r="E84" s="90" t="s">
        <v>94</v>
      </c>
      <c r="F84" s="105">
        <v>42</v>
      </c>
      <c r="G84" s="105">
        <v>62</v>
      </c>
      <c r="H84" s="105">
        <v>7.5</v>
      </c>
      <c r="I84" s="106" t="s">
        <v>8</v>
      </c>
      <c r="J84" s="93">
        <f>K83*$K$6</f>
        <v>7113.7258468608006</v>
      </c>
      <c r="K84" s="57">
        <v>175.18624945379088</v>
      </c>
      <c r="M84" s="138"/>
      <c r="N84" s="138"/>
      <c r="P84" s="132"/>
      <c r="R84" s="132"/>
      <c r="S84" s="138"/>
      <c r="U84" s="133"/>
      <c r="V84" s="138"/>
      <c r="X84" s="132"/>
      <c r="Y84" s="138"/>
      <c r="AA84" s="132"/>
      <c r="AB84" s="132"/>
      <c r="AC84" s="138"/>
      <c r="AE84" s="134"/>
      <c r="AF84" s="152"/>
      <c r="AG84" s="138"/>
      <c r="AI84" s="132"/>
      <c r="AK84" s="132"/>
      <c r="AL84" s="134"/>
      <c r="AN84" s="134"/>
      <c r="AP84" s="152"/>
      <c r="AR84" s="134"/>
      <c r="AS84" s="152"/>
      <c r="AT84" s="152"/>
      <c r="AV84" s="134"/>
      <c r="AW84" s="135"/>
      <c r="AX84" s="135"/>
      <c r="AY84" s="152"/>
      <c r="AZ84" s="135"/>
      <c r="BA84" s="135"/>
      <c r="BB84" s="152"/>
      <c r="BC84" s="135"/>
      <c r="BD84" s="135"/>
      <c r="BE84" s="152"/>
      <c r="BF84" s="135"/>
      <c r="BG84" s="135"/>
      <c r="BH84" s="152"/>
      <c r="BI84" s="152"/>
      <c r="BJ84" s="135"/>
      <c r="BK84" s="135"/>
      <c r="BL84" s="135"/>
      <c r="BM84" s="135"/>
      <c r="BN84" s="157">
        <v>128.39095582827892</v>
      </c>
      <c r="BO84" s="157">
        <v>122.27710078883707</v>
      </c>
      <c r="BP84" s="135">
        <f t="shared" si="50"/>
        <v>6.1138550394418534</v>
      </c>
      <c r="BQ84" s="135">
        <f t="shared" si="51"/>
        <v>128.39095582827892</v>
      </c>
      <c r="BR84" s="135">
        <f t="shared" si="52"/>
        <v>16.690824257676262</v>
      </c>
      <c r="BS84" s="135">
        <f t="shared" si="53"/>
        <v>145.08178008595519</v>
      </c>
      <c r="BT84" s="157">
        <v>152.33586909025294</v>
      </c>
      <c r="BU84" s="129">
        <f t="shared" si="54"/>
        <v>22.850380363537941</v>
      </c>
      <c r="BV84" s="157">
        <v>145.08178008595519</v>
      </c>
      <c r="BW84" s="135">
        <f t="shared" si="55"/>
        <v>7.254089004297759</v>
      </c>
      <c r="BX84" s="135">
        <f t="shared" si="56"/>
        <v>152.33586909025294</v>
      </c>
      <c r="BY84" s="132">
        <f t="shared" si="57"/>
        <v>175.18624945379088</v>
      </c>
    </row>
    <row r="85" spans="1:77" ht="15.9" customHeight="1" x14ac:dyDescent="0.3">
      <c r="A85" s="5"/>
      <c r="B85" s="92" t="s">
        <v>337</v>
      </c>
      <c r="C85" s="95"/>
      <c r="D85" s="88" t="s">
        <v>18</v>
      </c>
      <c r="E85" s="113" t="s">
        <v>727</v>
      </c>
      <c r="F85" s="114" t="s">
        <v>35</v>
      </c>
      <c r="G85" s="114" t="s">
        <v>36</v>
      </c>
      <c r="H85" s="114" t="s">
        <v>12</v>
      </c>
      <c r="I85" s="98" t="s">
        <v>8</v>
      </c>
      <c r="J85" s="93">
        <f>K85*$K$6</f>
        <v>6490.8532197913028</v>
      </c>
      <c r="K85" s="57">
        <v>205.58384623480913</v>
      </c>
      <c r="M85" s="138"/>
      <c r="N85" s="138"/>
      <c r="P85" s="132"/>
      <c r="R85" s="132"/>
      <c r="S85" s="138"/>
      <c r="U85" s="133"/>
      <c r="V85" s="138"/>
      <c r="X85" s="132"/>
      <c r="Y85" s="138"/>
      <c r="AA85" s="132"/>
      <c r="AB85" s="132"/>
      <c r="AC85" s="138"/>
      <c r="AE85" s="134"/>
      <c r="AF85" s="152"/>
      <c r="AG85" s="138"/>
      <c r="AI85" s="132"/>
      <c r="AK85" s="132"/>
      <c r="AL85" s="134"/>
      <c r="AN85" s="134"/>
      <c r="AP85" s="152"/>
      <c r="AR85" s="134"/>
      <c r="AS85" s="152"/>
      <c r="AT85" s="152"/>
      <c r="AV85" s="134"/>
      <c r="AW85" s="135"/>
      <c r="AX85" s="135"/>
      <c r="AY85" s="152"/>
      <c r="AZ85" s="135"/>
      <c r="BA85" s="135"/>
      <c r="BB85" s="152"/>
      <c r="BC85" s="135"/>
      <c r="BD85" s="135"/>
      <c r="BE85" s="152"/>
      <c r="BF85" s="135"/>
      <c r="BG85" s="135"/>
      <c r="BH85" s="152"/>
      <c r="BI85" s="152"/>
      <c r="BJ85" s="135"/>
      <c r="BK85" s="135"/>
      <c r="BL85" s="135"/>
      <c r="BM85" s="135"/>
      <c r="BN85" s="158">
        <v>150.6688259109248</v>
      </c>
      <c r="BO85" s="158">
        <v>143.49411991516646</v>
      </c>
      <c r="BP85" s="135">
        <f t="shared" si="50"/>
        <v>7.1747059957583232</v>
      </c>
      <c r="BQ85" s="135">
        <f t="shared" si="51"/>
        <v>150.6688259109248</v>
      </c>
      <c r="BR85" s="135">
        <f t="shared" si="52"/>
        <v>19.586947368420223</v>
      </c>
      <c r="BS85" s="135">
        <f t="shared" si="53"/>
        <v>170.25577327934502</v>
      </c>
      <c r="BT85" s="158">
        <v>178.76856194331228</v>
      </c>
      <c r="BU85" s="129">
        <f t="shared" si="54"/>
        <v>26.815284291496841</v>
      </c>
      <c r="BV85" s="158">
        <v>170.25577327934502</v>
      </c>
      <c r="BW85" s="135">
        <f t="shared" si="55"/>
        <v>8.5127886639672514</v>
      </c>
      <c r="BX85" s="135">
        <f t="shared" si="56"/>
        <v>178.76856194331228</v>
      </c>
      <c r="BY85" s="132">
        <f t="shared" si="57"/>
        <v>205.58384623480913</v>
      </c>
    </row>
    <row r="86" spans="1:77" ht="15.9" customHeight="1" x14ac:dyDescent="0.3">
      <c r="A86" s="5"/>
      <c r="B86" s="92" t="s">
        <v>338</v>
      </c>
      <c r="C86" s="95">
        <v>9192</v>
      </c>
      <c r="D86" s="88" t="s">
        <v>18</v>
      </c>
      <c r="E86" s="298" t="s">
        <v>95</v>
      </c>
      <c r="F86" s="299">
        <v>42</v>
      </c>
      <c r="G86" s="299">
        <v>66</v>
      </c>
      <c r="H86" s="299">
        <v>8</v>
      </c>
      <c r="I86" s="300" t="s">
        <v>8</v>
      </c>
      <c r="J86" s="93">
        <f>K86*$K$6</f>
        <v>7193.7927824586586</v>
      </c>
      <c r="K86" s="57">
        <v>227.84794835980156</v>
      </c>
      <c r="M86" s="138"/>
      <c r="N86" s="138"/>
      <c r="P86" s="132"/>
      <c r="R86" s="132"/>
      <c r="S86" s="138"/>
      <c r="U86" s="133"/>
      <c r="V86" s="138"/>
      <c r="X86" s="132"/>
      <c r="Y86" s="138"/>
      <c r="AA86" s="132"/>
      <c r="AB86" s="132"/>
      <c r="AC86" s="138"/>
      <c r="AE86" s="134"/>
      <c r="AF86" s="152"/>
      <c r="AG86" s="138"/>
      <c r="AI86" s="132"/>
      <c r="AK86" s="132"/>
      <c r="AL86" s="134"/>
      <c r="AN86" s="134"/>
      <c r="AP86" s="152"/>
      <c r="AR86" s="134"/>
      <c r="AS86" s="152"/>
      <c r="AT86" s="152"/>
      <c r="AV86" s="134"/>
      <c r="AW86" s="135"/>
      <c r="AX86" s="135"/>
      <c r="AY86" s="152"/>
      <c r="AZ86" s="135"/>
      <c r="BA86" s="135"/>
      <c r="BB86" s="152"/>
      <c r="BC86" s="135"/>
      <c r="BD86" s="135"/>
      <c r="BE86" s="152"/>
      <c r="BF86" s="135"/>
      <c r="BG86" s="135"/>
      <c r="BH86" s="152"/>
      <c r="BI86" s="152"/>
      <c r="BJ86" s="135"/>
      <c r="BK86" s="135"/>
      <c r="BL86" s="135"/>
      <c r="BM86" s="135"/>
      <c r="BN86" s="159">
        <v>166.98579919734811</v>
      </c>
      <c r="BO86" s="159">
        <v>159.03409447366488</v>
      </c>
      <c r="BP86" s="135">
        <f t="shared" si="50"/>
        <v>7.9517047236832443</v>
      </c>
      <c r="BQ86" s="135">
        <f t="shared" si="51"/>
        <v>166.98579919734811</v>
      </c>
      <c r="BR86" s="135">
        <f t="shared" si="52"/>
        <v>21.708153895655254</v>
      </c>
      <c r="BS86" s="135">
        <f t="shared" si="53"/>
        <v>188.69395309300336</v>
      </c>
      <c r="BT86" s="159">
        <v>198.12865074765352</v>
      </c>
      <c r="BU86" s="129">
        <f t="shared" si="54"/>
        <v>29.719297612148029</v>
      </c>
      <c r="BV86" s="159">
        <v>188.69395309300336</v>
      </c>
      <c r="BW86" s="135">
        <f t="shared" si="55"/>
        <v>9.4346976546501686</v>
      </c>
      <c r="BX86" s="135">
        <f t="shared" si="56"/>
        <v>198.12865074765352</v>
      </c>
      <c r="BY86" s="132">
        <f t="shared" si="57"/>
        <v>227.84794835980156</v>
      </c>
    </row>
    <row r="87" spans="1:77" ht="15.9" customHeight="1" thickBot="1" x14ac:dyDescent="0.35">
      <c r="A87" s="5"/>
      <c r="B87" s="281" t="s">
        <v>703</v>
      </c>
      <c r="C87" s="350"/>
      <c r="D87" s="352" t="s">
        <v>18</v>
      </c>
      <c r="E87" s="352" t="s">
        <v>704</v>
      </c>
      <c r="F87" s="353">
        <v>61</v>
      </c>
      <c r="G87" s="353">
        <v>75</v>
      </c>
      <c r="H87" s="353">
        <v>7</v>
      </c>
      <c r="I87" s="354" t="s">
        <v>8</v>
      </c>
      <c r="J87" s="368">
        <f>K87*$K$6</f>
        <v>21194.686163362079</v>
      </c>
      <c r="K87" s="57">
        <v>671.2962</v>
      </c>
      <c r="M87" s="138"/>
      <c r="N87" s="138"/>
      <c r="P87" s="132"/>
      <c r="R87" s="132"/>
      <c r="S87" s="138"/>
      <c r="U87" s="133"/>
      <c r="V87" s="138"/>
      <c r="X87" s="132"/>
      <c r="Y87" s="138"/>
      <c r="AA87" s="132"/>
      <c r="AB87" s="132"/>
      <c r="AC87" s="138"/>
      <c r="AE87" s="134"/>
      <c r="AF87" s="152"/>
      <c r="AG87" s="138"/>
      <c r="AI87" s="132"/>
      <c r="AK87" s="132"/>
      <c r="AL87" s="134"/>
      <c r="AN87" s="134"/>
      <c r="AP87" s="152"/>
      <c r="AR87" s="134"/>
      <c r="AS87" s="152"/>
      <c r="AT87" s="152"/>
      <c r="AV87" s="134"/>
      <c r="AW87" s="135"/>
      <c r="AX87" s="135"/>
      <c r="AY87" s="152"/>
      <c r="AZ87" s="135"/>
      <c r="BA87" s="135"/>
      <c r="BB87" s="152"/>
      <c r="BC87" s="135"/>
      <c r="BD87" s="135"/>
      <c r="BE87" s="152"/>
      <c r="BF87" s="135"/>
      <c r="BG87" s="135"/>
      <c r="BH87" s="152"/>
      <c r="BI87" s="152"/>
      <c r="BJ87" s="135"/>
      <c r="BK87" s="135"/>
      <c r="BL87" s="135"/>
      <c r="BM87" s="135"/>
      <c r="BP87" s="135">
        <f t="shared" si="50"/>
        <v>0</v>
      </c>
      <c r="BQ87" s="135">
        <f t="shared" si="51"/>
        <v>0</v>
      </c>
      <c r="BR87" s="135">
        <f t="shared" si="52"/>
        <v>0</v>
      </c>
      <c r="BS87" s="135">
        <f t="shared" si="53"/>
        <v>0</v>
      </c>
      <c r="BU87" s="129">
        <f t="shared" si="54"/>
        <v>0</v>
      </c>
      <c r="BW87" s="135">
        <f t="shared" si="55"/>
        <v>0</v>
      </c>
      <c r="BX87" s="135">
        <f t="shared" si="56"/>
        <v>0</v>
      </c>
      <c r="BY87" s="132">
        <f t="shared" si="57"/>
        <v>0</v>
      </c>
    </row>
    <row r="88" spans="1:77" ht="16.5" customHeight="1" thickBot="1" x14ac:dyDescent="0.35">
      <c r="A88" s="5"/>
      <c r="B88" s="501" t="s">
        <v>498</v>
      </c>
      <c r="C88" s="502"/>
      <c r="D88" s="502"/>
      <c r="E88" s="502"/>
      <c r="F88" s="502"/>
      <c r="G88" s="502"/>
      <c r="H88" s="502"/>
      <c r="I88" s="502"/>
      <c r="J88" s="503"/>
      <c r="O88" s="129">
        <f>N88/100*6</f>
        <v>0</v>
      </c>
      <c r="P88" s="132">
        <f t="shared" si="0"/>
        <v>0</v>
      </c>
      <c r="Q88" s="129">
        <f t="shared" si="1"/>
        <v>0</v>
      </c>
      <c r="R88" s="132">
        <f t="shared" si="2"/>
        <v>0</v>
      </c>
      <c r="U88" s="133"/>
      <c r="W88" s="129">
        <f t="shared" si="5"/>
        <v>0</v>
      </c>
      <c r="X88" s="132">
        <f t="shared" si="6"/>
        <v>0</v>
      </c>
      <c r="Z88" s="129">
        <f t="shared" si="7"/>
        <v>0</v>
      </c>
      <c r="AA88" s="132">
        <f t="shared" si="8"/>
        <v>0</v>
      </c>
      <c r="AB88" s="132">
        <f>J88</f>
        <v>0</v>
      </c>
      <c r="AD88" s="129">
        <f t="shared" si="9"/>
        <v>0</v>
      </c>
      <c r="AE88" s="134">
        <f t="shared" si="10"/>
        <v>0</v>
      </c>
      <c r="AH88" s="129">
        <f t="shared" si="11"/>
        <v>0</v>
      </c>
      <c r="AI88" s="132">
        <f t="shared" si="12"/>
        <v>0</v>
      </c>
      <c r="AK88" s="132"/>
      <c r="AL88" s="134">
        <f t="shared" si="14"/>
        <v>0</v>
      </c>
      <c r="AM88" s="129">
        <f t="shared" si="15"/>
        <v>0</v>
      </c>
      <c r="AN88" s="134">
        <f t="shared" si="16"/>
        <v>0</v>
      </c>
      <c r="AQ88" s="129">
        <f t="shared" si="42"/>
        <v>0</v>
      </c>
      <c r="AR88" s="134">
        <f t="shared" si="43"/>
        <v>0</v>
      </c>
      <c r="AU88" s="129">
        <f t="shared" si="17"/>
        <v>0</v>
      </c>
      <c r="AV88" s="134">
        <f t="shared" si="18"/>
        <v>0</v>
      </c>
      <c r="AW88" s="135"/>
      <c r="AX88" s="135"/>
      <c r="AZ88" s="135"/>
      <c r="BA88" s="135"/>
      <c r="BC88" s="135">
        <f t="shared" si="23"/>
        <v>0</v>
      </c>
      <c r="BD88" s="135">
        <f t="shared" si="24"/>
        <v>0</v>
      </c>
      <c r="BF88" s="135">
        <f t="shared" si="25"/>
        <v>0</v>
      </c>
      <c r="BG88" s="135">
        <f t="shared" si="26"/>
        <v>0</v>
      </c>
      <c r="BJ88" s="135">
        <f t="shared" si="27"/>
        <v>0</v>
      </c>
      <c r="BK88" s="135">
        <f t="shared" si="28"/>
        <v>0</v>
      </c>
      <c r="BL88" s="135">
        <f t="shared" si="29"/>
        <v>0</v>
      </c>
      <c r="BM88" s="135">
        <f t="shared" si="30"/>
        <v>0</v>
      </c>
      <c r="BP88" s="135">
        <f t="shared" si="50"/>
        <v>0</v>
      </c>
      <c r="BQ88" s="135">
        <f t="shared" si="51"/>
        <v>0</v>
      </c>
      <c r="BR88" s="135">
        <f t="shared" si="52"/>
        <v>0</v>
      </c>
      <c r="BS88" s="135">
        <f t="shared" si="53"/>
        <v>0</v>
      </c>
      <c r="BU88" s="129">
        <f t="shared" si="54"/>
        <v>0</v>
      </c>
      <c r="BW88" s="135">
        <f t="shared" si="55"/>
        <v>0</v>
      </c>
      <c r="BX88" s="135">
        <f t="shared" si="56"/>
        <v>0</v>
      </c>
      <c r="BY88" s="132">
        <f t="shared" si="57"/>
        <v>0</v>
      </c>
    </row>
    <row r="89" spans="1:77" ht="16.5" customHeight="1" x14ac:dyDescent="0.3">
      <c r="A89" s="5"/>
      <c r="B89" s="89" t="s">
        <v>339</v>
      </c>
      <c r="C89" s="103">
        <v>6075</v>
      </c>
      <c r="D89" s="104" t="s">
        <v>16</v>
      </c>
      <c r="E89" s="90" t="s">
        <v>130</v>
      </c>
      <c r="F89" s="105">
        <v>130</v>
      </c>
      <c r="G89" s="105">
        <v>150</v>
      </c>
      <c r="H89" s="105">
        <v>14.5</v>
      </c>
      <c r="I89" s="106" t="s">
        <v>9</v>
      </c>
      <c r="J89" s="91">
        <f>K89*$K$6</f>
        <v>44156.109231319999</v>
      </c>
      <c r="K89" s="57">
        <v>1398.55</v>
      </c>
      <c r="M89" s="137">
        <v>249.22683959999998</v>
      </c>
      <c r="N89" s="137">
        <v>235.11965999999998</v>
      </c>
      <c r="O89" s="129">
        <f>N89/100*6</f>
        <v>14.107179599999998</v>
      </c>
      <c r="P89" s="132">
        <f t="shared" si="0"/>
        <v>249.22683959999998</v>
      </c>
      <c r="Q89" s="129">
        <f t="shared" si="1"/>
        <v>32.399489147999994</v>
      </c>
      <c r="R89" s="132">
        <f t="shared" si="2"/>
        <v>281.62632874799999</v>
      </c>
      <c r="S89" s="137">
        <v>281.62632874799999</v>
      </c>
      <c r="T89" s="129">
        <f t="shared" si="3"/>
        <v>28.1626328748</v>
      </c>
      <c r="U89" s="133">
        <f t="shared" si="4"/>
        <v>309.7889616228</v>
      </c>
      <c r="V89" s="137">
        <v>309.7889616228</v>
      </c>
      <c r="W89" s="129">
        <f t="shared" si="5"/>
        <v>18.587337697368</v>
      </c>
      <c r="X89" s="132">
        <f t="shared" si="6"/>
        <v>328.37629932016802</v>
      </c>
      <c r="Y89" s="137">
        <v>328.37629932016802</v>
      </c>
      <c r="Z89" s="129">
        <f t="shared" si="7"/>
        <v>26.270103945613442</v>
      </c>
      <c r="AA89" s="132">
        <f t="shared" si="8"/>
        <v>354.64640326578149</v>
      </c>
      <c r="AB89" s="132">
        <f>K89</f>
        <v>1398.55</v>
      </c>
      <c r="AC89" s="137">
        <v>354.64640326578149</v>
      </c>
      <c r="AD89" s="129">
        <f t="shared" si="9"/>
        <v>35.464640326578149</v>
      </c>
      <c r="AE89" s="134">
        <f t="shared" si="10"/>
        <v>390.11104359235964</v>
      </c>
      <c r="AF89" s="137">
        <v>417.41881664382481</v>
      </c>
      <c r="AG89" s="137">
        <v>390.11104359235964</v>
      </c>
      <c r="AH89" s="129">
        <f t="shared" si="11"/>
        <v>27.307773051465176</v>
      </c>
      <c r="AI89" s="132">
        <f t="shared" si="12"/>
        <v>417.41881664382481</v>
      </c>
      <c r="AK89" s="132">
        <f t="shared" si="13"/>
        <v>62.61282249657372</v>
      </c>
      <c r="AL89" s="134">
        <f t="shared" si="14"/>
        <v>480.03163914039851</v>
      </c>
      <c r="AM89" s="129">
        <f t="shared" si="15"/>
        <v>111.884</v>
      </c>
      <c r="AN89" s="134">
        <f t="shared" si="16"/>
        <v>1510.434</v>
      </c>
      <c r="AQ89" s="129">
        <f t="shared" si="42"/>
        <v>0</v>
      </c>
      <c r="AR89" s="134">
        <f t="shared" si="43"/>
        <v>0</v>
      </c>
      <c r="AS89" s="137">
        <v>599.09760000000006</v>
      </c>
      <c r="AT89" s="137">
        <v>554.72</v>
      </c>
      <c r="AU89" s="129">
        <f t="shared" si="17"/>
        <v>44.377600000000001</v>
      </c>
      <c r="AV89" s="134">
        <f t="shared" si="18"/>
        <v>599.09760000000006</v>
      </c>
      <c r="AW89" s="135">
        <f t="shared" si="19"/>
        <v>47.927808000000006</v>
      </c>
      <c r="AX89" s="135">
        <f t="shared" si="20"/>
        <v>647.02540800000008</v>
      </c>
      <c r="AY89" s="137">
        <v>647.02540800000008</v>
      </c>
      <c r="AZ89" s="135">
        <f t="shared" si="21"/>
        <v>58.232286720000012</v>
      </c>
      <c r="BA89" s="135">
        <f t="shared" si="22"/>
        <v>705.25769472000013</v>
      </c>
      <c r="BB89" s="137">
        <v>705.25769472000013</v>
      </c>
      <c r="BC89" s="135">
        <f t="shared" si="23"/>
        <v>63.473192524800012</v>
      </c>
      <c r="BD89" s="135">
        <f t="shared" si="24"/>
        <v>768.7308872448001</v>
      </c>
      <c r="BE89" s="137">
        <v>768.7308872448001</v>
      </c>
      <c r="BF89" s="135">
        <f t="shared" si="25"/>
        <v>69.185779852032013</v>
      </c>
      <c r="BG89" s="135">
        <f t="shared" si="26"/>
        <v>837.91666709683216</v>
      </c>
      <c r="BH89" s="137">
        <v>938.46666714845196</v>
      </c>
      <c r="BI89" s="137">
        <v>837.91666709683216</v>
      </c>
      <c r="BJ89" s="135">
        <f t="shared" si="27"/>
        <v>100.55000005161986</v>
      </c>
      <c r="BK89" s="135">
        <f t="shared" si="28"/>
        <v>938.46666714845196</v>
      </c>
      <c r="BL89" s="135">
        <f t="shared" si="29"/>
        <v>37.538666685938075</v>
      </c>
      <c r="BM89" s="135">
        <f t="shared" si="30"/>
        <v>976.00533383439006</v>
      </c>
      <c r="BN89" s="137">
        <v>1024.8056005261096</v>
      </c>
      <c r="BO89" s="137">
        <v>976.00533383439006</v>
      </c>
      <c r="BP89" s="135">
        <f t="shared" si="50"/>
        <v>48.800266691719507</v>
      </c>
      <c r="BQ89" s="135">
        <f t="shared" si="51"/>
        <v>1024.8056005261096</v>
      </c>
      <c r="BR89" s="135">
        <f t="shared" si="52"/>
        <v>133.22472806839426</v>
      </c>
      <c r="BS89" s="135">
        <f t="shared" si="53"/>
        <v>1158.0303285945038</v>
      </c>
      <c r="BT89" s="137">
        <v>1215.931845024229</v>
      </c>
      <c r="BU89" s="129">
        <f t="shared" si="54"/>
        <v>182.38977675363435</v>
      </c>
      <c r="BV89" s="137">
        <v>1158.0303285945038</v>
      </c>
      <c r="BW89" s="135">
        <f t="shared" si="55"/>
        <v>57.901516429725184</v>
      </c>
      <c r="BX89" s="135">
        <f t="shared" si="56"/>
        <v>1215.931845024229</v>
      </c>
      <c r="BY89" s="132">
        <f t="shared" si="57"/>
        <v>1398.3216217778634</v>
      </c>
    </row>
    <row r="90" spans="1:77" ht="16.5" customHeight="1" x14ac:dyDescent="0.3">
      <c r="A90" s="5"/>
      <c r="B90" s="92" t="s">
        <v>686</v>
      </c>
      <c r="C90" s="95">
        <v>6075</v>
      </c>
      <c r="D90" s="312" t="s">
        <v>16</v>
      </c>
      <c r="E90" s="88" t="s">
        <v>687</v>
      </c>
      <c r="F90" s="96">
        <v>130</v>
      </c>
      <c r="G90" s="96">
        <v>150</v>
      </c>
      <c r="H90" s="96">
        <v>14.5</v>
      </c>
      <c r="I90" s="97" t="s">
        <v>9</v>
      </c>
      <c r="J90" s="93">
        <f>K90*$K$6</f>
        <v>65611.390793040002</v>
      </c>
      <c r="K90" s="58">
        <v>2078.1</v>
      </c>
      <c r="M90" s="139"/>
      <c r="N90" s="139"/>
      <c r="P90" s="132"/>
      <c r="R90" s="132"/>
      <c r="S90" s="139"/>
      <c r="U90" s="133"/>
      <c r="V90" s="139"/>
      <c r="X90" s="132"/>
      <c r="Y90" s="139"/>
      <c r="AA90" s="132"/>
      <c r="AB90" s="132">
        <f>K91</f>
        <v>0</v>
      </c>
      <c r="AC90" s="139"/>
      <c r="AE90" s="134"/>
      <c r="AH90" s="129">
        <f t="shared" si="11"/>
        <v>0</v>
      </c>
      <c r="AI90" s="132">
        <f t="shared" si="12"/>
        <v>0</v>
      </c>
      <c r="AK90" s="132"/>
      <c r="AL90" s="134">
        <f t="shared" si="14"/>
        <v>0</v>
      </c>
      <c r="AM90" s="129">
        <f t="shared" si="15"/>
        <v>0</v>
      </c>
      <c r="AN90" s="134">
        <f t="shared" si="16"/>
        <v>0</v>
      </c>
      <c r="AQ90" s="129">
        <f t="shared" si="42"/>
        <v>0</v>
      </c>
      <c r="AR90" s="134">
        <f t="shared" si="43"/>
        <v>0</v>
      </c>
      <c r="AU90" s="129">
        <f t="shared" si="17"/>
        <v>0</v>
      </c>
      <c r="AV90" s="134">
        <f t="shared" si="18"/>
        <v>0</v>
      </c>
      <c r="AW90" s="135"/>
      <c r="AX90" s="135"/>
      <c r="AZ90" s="135">
        <f t="shared" si="21"/>
        <v>0</v>
      </c>
      <c r="BA90" s="135">
        <f t="shared" si="22"/>
        <v>0</v>
      </c>
      <c r="BC90" s="135">
        <f t="shared" si="23"/>
        <v>0</v>
      </c>
      <c r="BD90" s="135">
        <f t="shared" si="24"/>
        <v>0</v>
      </c>
      <c r="BF90" s="135">
        <f t="shared" si="25"/>
        <v>0</v>
      </c>
      <c r="BG90" s="135">
        <f t="shared" si="26"/>
        <v>0</v>
      </c>
      <c r="BJ90" s="135">
        <f t="shared" si="27"/>
        <v>0</v>
      </c>
      <c r="BK90" s="135">
        <f t="shared" si="28"/>
        <v>0</v>
      </c>
      <c r="BL90" s="135">
        <f t="shared" si="29"/>
        <v>0</v>
      </c>
      <c r="BM90" s="135">
        <f t="shared" si="30"/>
        <v>0</v>
      </c>
      <c r="BP90" s="135">
        <f t="shared" si="50"/>
        <v>0</v>
      </c>
      <c r="BQ90" s="135">
        <f t="shared" si="51"/>
        <v>0</v>
      </c>
      <c r="BR90" s="135">
        <f t="shared" si="52"/>
        <v>0</v>
      </c>
      <c r="BS90" s="135">
        <f t="shared" si="53"/>
        <v>0</v>
      </c>
      <c r="BU90" s="129">
        <f t="shared" si="54"/>
        <v>0</v>
      </c>
      <c r="BW90" s="135">
        <f t="shared" si="55"/>
        <v>0</v>
      </c>
      <c r="BX90" s="135">
        <f t="shared" si="56"/>
        <v>0</v>
      </c>
      <c r="BY90" s="132">
        <f t="shared" si="57"/>
        <v>0</v>
      </c>
    </row>
    <row r="91" spans="1:77" ht="16.5" customHeight="1" thickBot="1" x14ac:dyDescent="0.35">
      <c r="A91" s="5"/>
      <c r="B91" s="281" t="s">
        <v>559</v>
      </c>
      <c r="C91" s="350"/>
      <c r="D91" s="369" t="s">
        <v>16</v>
      </c>
      <c r="E91" s="352" t="s">
        <v>562</v>
      </c>
      <c r="F91" s="361">
        <v>130</v>
      </c>
      <c r="G91" s="361">
        <v>155</v>
      </c>
      <c r="H91" s="361" t="s">
        <v>563</v>
      </c>
      <c r="I91" s="362" t="s">
        <v>9</v>
      </c>
      <c r="J91" s="94"/>
      <c r="K91" s="59"/>
      <c r="M91" s="139"/>
      <c r="N91" s="139"/>
      <c r="P91" s="132"/>
      <c r="R91" s="132"/>
      <c r="S91" s="139"/>
      <c r="U91" s="133"/>
      <c r="V91" s="139"/>
      <c r="X91" s="132"/>
      <c r="Y91" s="139"/>
      <c r="AA91" s="132"/>
      <c r="AB91" s="132"/>
      <c r="AC91" s="139"/>
      <c r="AE91" s="134"/>
      <c r="AI91" s="132"/>
      <c r="AK91" s="132"/>
      <c r="AL91" s="134"/>
      <c r="AN91" s="134"/>
      <c r="AR91" s="134"/>
      <c r="AV91" s="134"/>
      <c r="AW91" s="135"/>
      <c r="AX91" s="135"/>
      <c r="AZ91" s="135"/>
      <c r="BA91" s="135"/>
      <c r="BC91" s="135"/>
      <c r="BD91" s="135"/>
      <c r="BF91" s="135"/>
      <c r="BG91" s="135"/>
      <c r="BJ91" s="135"/>
      <c r="BK91" s="135"/>
      <c r="BL91" s="135"/>
      <c r="BM91" s="135"/>
      <c r="BP91" s="135">
        <f t="shared" si="50"/>
        <v>0</v>
      </c>
      <c r="BQ91" s="135">
        <f t="shared" si="51"/>
        <v>0</v>
      </c>
      <c r="BR91" s="135">
        <f t="shared" si="52"/>
        <v>0</v>
      </c>
      <c r="BS91" s="135">
        <f t="shared" si="53"/>
        <v>0</v>
      </c>
      <c r="BU91" s="129">
        <f t="shared" si="54"/>
        <v>0</v>
      </c>
      <c r="BW91" s="135">
        <f t="shared" si="55"/>
        <v>0</v>
      </c>
      <c r="BX91" s="135">
        <f t="shared" si="56"/>
        <v>0</v>
      </c>
      <c r="BY91" s="132">
        <f t="shared" si="57"/>
        <v>0</v>
      </c>
    </row>
    <row r="92" spans="1:77" ht="16.5" customHeight="1" thickTop="1" x14ac:dyDescent="0.3">
      <c r="A92" s="5"/>
      <c r="B92" s="89" t="s">
        <v>340</v>
      </c>
      <c r="C92" s="103">
        <v>8217</v>
      </c>
      <c r="D92" s="104" t="s">
        <v>18</v>
      </c>
      <c r="E92" s="90" t="s">
        <v>131</v>
      </c>
      <c r="F92" s="105">
        <v>75</v>
      </c>
      <c r="G92" s="105">
        <v>93</v>
      </c>
      <c r="H92" s="105">
        <v>8</v>
      </c>
      <c r="I92" s="106" t="s">
        <v>8</v>
      </c>
      <c r="J92" s="91">
        <f>K92*$K$6</f>
        <v>18399.572229341167</v>
      </c>
      <c r="K92" s="57">
        <v>582.76696451083217</v>
      </c>
      <c r="M92" s="142">
        <v>103.867359288</v>
      </c>
      <c r="N92" s="142">
        <v>97.988074800000007</v>
      </c>
      <c r="O92" s="129">
        <f>N92/100*6</f>
        <v>5.8792844879999997</v>
      </c>
      <c r="P92" s="132">
        <f t="shared" si="0"/>
        <v>103.867359288</v>
      </c>
      <c r="Q92" s="129">
        <f t="shared" si="1"/>
        <v>13.50275670744</v>
      </c>
      <c r="R92" s="132">
        <f t="shared" si="2"/>
        <v>117.37011599544</v>
      </c>
      <c r="S92" s="142">
        <v>117.37011599544</v>
      </c>
      <c r="T92" s="129">
        <f t="shared" si="3"/>
        <v>11.737011599544001</v>
      </c>
      <c r="U92" s="133">
        <f t="shared" si="4"/>
        <v>129.10712759498401</v>
      </c>
      <c r="V92" s="142">
        <v>129.10712759498401</v>
      </c>
      <c r="W92" s="129">
        <f t="shared" si="5"/>
        <v>7.7464276556990406</v>
      </c>
      <c r="X92" s="132">
        <f t="shared" si="6"/>
        <v>136.85355525068306</v>
      </c>
      <c r="Y92" s="142">
        <v>136.85355525068306</v>
      </c>
      <c r="Z92" s="129">
        <f t="shared" si="7"/>
        <v>10.948284420054645</v>
      </c>
      <c r="AA92" s="132">
        <f t="shared" si="8"/>
        <v>147.80183967073771</v>
      </c>
      <c r="AB92" s="132">
        <f>K92</f>
        <v>582.76696451083217</v>
      </c>
      <c r="AC92" s="142">
        <v>147.80183967073771</v>
      </c>
      <c r="AD92" s="129">
        <f t="shared" si="9"/>
        <v>14.78018396707377</v>
      </c>
      <c r="AE92" s="134">
        <f t="shared" si="10"/>
        <v>162.58202363781149</v>
      </c>
      <c r="AF92" s="142">
        <v>173.9627652924583</v>
      </c>
      <c r="AG92" s="142">
        <v>162.58202363781149</v>
      </c>
      <c r="AH92" s="129">
        <f t="shared" si="11"/>
        <v>11.380741654646805</v>
      </c>
      <c r="AI92" s="132">
        <f t="shared" si="12"/>
        <v>173.9627652924583</v>
      </c>
      <c r="AK92" s="132">
        <f t="shared" si="13"/>
        <v>26.094414793868747</v>
      </c>
      <c r="AL92" s="134">
        <f t="shared" si="14"/>
        <v>200.05718008632704</v>
      </c>
      <c r="AM92" s="129">
        <f t="shared" si="15"/>
        <v>46.621357160866573</v>
      </c>
      <c r="AN92" s="134">
        <f t="shared" si="16"/>
        <v>629.38832167169869</v>
      </c>
      <c r="AP92" s="142">
        <v>216.0617544932332</v>
      </c>
      <c r="AQ92" s="129">
        <f t="shared" si="42"/>
        <v>15.124322814526323</v>
      </c>
      <c r="AR92" s="134">
        <f t="shared" si="43"/>
        <v>231.18607730775952</v>
      </c>
      <c r="AS92" s="142">
        <v>249.68096349238027</v>
      </c>
      <c r="AT92" s="142">
        <v>231.18607730775952</v>
      </c>
      <c r="AU92" s="129">
        <f t="shared" si="17"/>
        <v>18.494886184620761</v>
      </c>
      <c r="AV92" s="134">
        <f t="shared" si="18"/>
        <v>249.68096349238027</v>
      </c>
      <c r="AW92" s="135">
        <f t="shared" si="19"/>
        <v>19.974477079390422</v>
      </c>
      <c r="AX92" s="135">
        <f t="shared" si="20"/>
        <v>269.65544057177067</v>
      </c>
      <c r="AY92" s="142">
        <v>269.65544057177067</v>
      </c>
      <c r="AZ92" s="135">
        <f t="shared" si="21"/>
        <v>24.268989651459361</v>
      </c>
      <c r="BA92" s="135">
        <f t="shared" si="22"/>
        <v>293.92443022323005</v>
      </c>
      <c r="BB92" s="142">
        <v>293.92443022323005</v>
      </c>
      <c r="BC92" s="135">
        <f t="shared" si="23"/>
        <v>26.453198720090704</v>
      </c>
      <c r="BD92" s="135">
        <f t="shared" si="24"/>
        <v>320.37762894332076</v>
      </c>
      <c r="BE92" s="142">
        <v>320.37762894332076</v>
      </c>
      <c r="BF92" s="135">
        <f t="shared" si="25"/>
        <v>28.833986604898868</v>
      </c>
      <c r="BG92" s="135">
        <f t="shared" si="26"/>
        <v>349.21161554821964</v>
      </c>
      <c r="BH92" s="142">
        <v>391.11700941400602</v>
      </c>
      <c r="BI92" s="142">
        <v>349.21161554821964</v>
      </c>
      <c r="BJ92" s="135">
        <f t="shared" ref="BJ92:BJ167" si="58">BI92/100*12</f>
        <v>41.905393865786351</v>
      </c>
      <c r="BK92" s="135">
        <f t="shared" ref="BK92:BK167" si="59">BI92+BJ92</f>
        <v>391.11700941400602</v>
      </c>
      <c r="BL92" s="135">
        <f t="shared" ref="BL92:BL167" si="60">BH92/100*4</f>
        <v>15.64468037656024</v>
      </c>
      <c r="BM92" s="135">
        <f t="shared" ref="BM92:BM167" si="61">BH92+BL92</f>
        <v>406.76168979056627</v>
      </c>
      <c r="BN92" s="160">
        <v>427.09977428009461</v>
      </c>
      <c r="BO92" s="160">
        <v>406.76168979056627</v>
      </c>
      <c r="BP92" s="135">
        <f t="shared" si="50"/>
        <v>20.338084489528313</v>
      </c>
      <c r="BQ92" s="135">
        <f t="shared" si="51"/>
        <v>427.09977428009461</v>
      </c>
      <c r="BR92" s="135">
        <f t="shared" si="52"/>
        <v>55.522970656412305</v>
      </c>
      <c r="BS92" s="135">
        <f t="shared" si="53"/>
        <v>482.62274493650693</v>
      </c>
      <c r="BT92" s="160">
        <v>506.75388218333228</v>
      </c>
      <c r="BU92" s="129">
        <f t="shared" si="54"/>
        <v>76.013082327499845</v>
      </c>
      <c r="BV92" s="160">
        <v>482.62274493650693</v>
      </c>
      <c r="BW92" s="135">
        <f t="shared" si="55"/>
        <v>24.131137246825347</v>
      </c>
      <c r="BX92" s="135">
        <f t="shared" si="56"/>
        <v>506.75388218333228</v>
      </c>
      <c r="BY92" s="132">
        <f t="shared" si="57"/>
        <v>582.76696451083217</v>
      </c>
    </row>
    <row r="93" spans="1:77" ht="16.5" customHeight="1" x14ac:dyDescent="0.3">
      <c r="A93" s="5"/>
      <c r="B93" s="92" t="s">
        <v>341</v>
      </c>
      <c r="C93" s="95">
        <v>6162</v>
      </c>
      <c r="D93" s="88" t="s">
        <v>18</v>
      </c>
      <c r="E93" s="88" t="s">
        <v>132</v>
      </c>
      <c r="F93" s="96">
        <v>63</v>
      </c>
      <c r="G93" s="96">
        <v>79.3</v>
      </c>
      <c r="H93" s="96">
        <v>8</v>
      </c>
      <c r="I93" s="97" t="s">
        <v>8</v>
      </c>
      <c r="J93" s="93">
        <f>K93*$K$6</f>
        <v>16564.430662209772</v>
      </c>
      <c r="K93" s="57">
        <v>524.64279362280547</v>
      </c>
      <c r="M93" s="136">
        <v>93.507808200523172</v>
      </c>
      <c r="N93" s="136">
        <v>88.214913396719979</v>
      </c>
      <c r="O93" s="129">
        <f>N93/100*6</f>
        <v>5.2928948038031987</v>
      </c>
      <c r="P93" s="132">
        <f t="shared" si="0"/>
        <v>93.507808200523172</v>
      </c>
      <c r="Q93" s="129">
        <f t="shared" si="1"/>
        <v>12.156015066068012</v>
      </c>
      <c r="R93" s="132">
        <f t="shared" si="2"/>
        <v>105.66382326659118</v>
      </c>
      <c r="S93" s="136">
        <v>105.66382326659118</v>
      </c>
      <c r="T93" s="129">
        <f t="shared" si="3"/>
        <v>10.566382326659118</v>
      </c>
      <c r="U93" s="133">
        <f t="shared" si="4"/>
        <v>116.2302055932503</v>
      </c>
      <c r="V93" s="136">
        <v>116.2302055932503</v>
      </c>
      <c r="W93" s="129">
        <f t="shared" si="5"/>
        <v>6.9738123355950181</v>
      </c>
      <c r="X93" s="132">
        <f t="shared" si="6"/>
        <v>123.20401792884532</v>
      </c>
      <c r="Y93" s="136">
        <v>123.20401792884532</v>
      </c>
      <c r="Z93" s="129">
        <f t="shared" si="7"/>
        <v>9.8563214343076258</v>
      </c>
      <c r="AA93" s="132">
        <f t="shared" si="8"/>
        <v>133.06033936315293</v>
      </c>
      <c r="AB93" s="132">
        <f>K93</f>
        <v>524.64279362280547</v>
      </c>
      <c r="AC93" s="136">
        <v>133.06033936315293</v>
      </c>
      <c r="AD93" s="129">
        <f t="shared" si="9"/>
        <v>13.306033936315293</v>
      </c>
      <c r="AE93" s="134">
        <f t="shared" si="10"/>
        <v>146.36637329946822</v>
      </c>
      <c r="AF93" s="137">
        <v>156.61201943043099</v>
      </c>
      <c r="AG93" s="137">
        <v>146.36637329946822</v>
      </c>
      <c r="AH93" s="129">
        <f t="shared" si="11"/>
        <v>10.245646130962776</v>
      </c>
      <c r="AI93" s="132">
        <f t="shared" si="12"/>
        <v>156.61201943043099</v>
      </c>
      <c r="AK93" s="132">
        <f t="shared" si="13"/>
        <v>23.491802914564648</v>
      </c>
      <c r="AL93" s="134">
        <f t="shared" si="14"/>
        <v>180.10382234499565</v>
      </c>
      <c r="AM93" s="129">
        <f t="shared" si="15"/>
        <v>41.971423489824438</v>
      </c>
      <c r="AN93" s="134">
        <f t="shared" si="16"/>
        <v>566.61421711262994</v>
      </c>
      <c r="AP93" s="137">
        <v>194.51212813259531</v>
      </c>
      <c r="AQ93" s="129">
        <f t="shared" si="42"/>
        <v>13.615848969281672</v>
      </c>
      <c r="AR93" s="134">
        <f t="shared" si="43"/>
        <v>208.12797710187698</v>
      </c>
      <c r="AS93" s="137">
        <v>224.77821527002715</v>
      </c>
      <c r="AT93" s="137">
        <v>208.12797710187698</v>
      </c>
      <c r="AU93" s="129">
        <f t="shared" ref="AU93:AU169" si="62">AT93/100*8</f>
        <v>16.650238168150157</v>
      </c>
      <c r="AV93" s="134">
        <f t="shared" ref="AV93:AV169" si="63">AT93+AU93</f>
        <v>224.77821527002715</v>
      </c>
      <c r="AW93" s="135">
        <f t="shared" ref="AW93:AW169" si="64">AS93/100*8</f>
        <v>17.982257221602172</v>
      </c>
      <c r="AX93" s="135">
        <f t="shared" ref="AX93:AX169" si="65">AS93+AW93</f>
        <v>242.76047249162932</v>
      </c>
      <c r="AY93" s="137">
        <v>242.76047249162932</v>
      </c>
      <c r="AZ93" s="135">
        <f t="shared" ref="AZ93:AZ169" si="66">AY93/100*9</f>
        <v>21.848442524246639</v>
      </c>
      <c r="BA93" s="135">
        <f t="shared" ref="BA93:BA169" si="67">AY93+AZ93</f>
        <v>264.60891501587594</v>
      </c>
      <c r="BB93" s="137">
        <v>264.60891501587594</v>
      </c>
      <c r="BC93" s="135">
        <f t="shared" si="23"/>
        <v>23.814802351428835</v>
      </c>
      <c r="BD93" s="135">
        <f t="shared" si="24"/>
        <v>288.42371736730479</v>
      </c>
      <c r="BE93" s="137">
        <v>288.42371736730479</v>
      </c>
      <c r="BF93" s="135">
        <f t="shared" si="25"/>
        <v>25.958134563057435</v>
      </c>
      <c r="BG93" s="135">
        <f t="shared" si="26"/>
        <v>314.38185193036225</v>
      </c>
      <c r="BH93" s="137">
        <v>352.10767416200571</v>
      </c>
      <c r="BI93" s="137">
        <v>314.38185193036225</v>
      </c>
      <c r="BJ93" s="135">
        <f t="shared" si="58"/>
        <v>37.72582223164347</v>
      </c>
      <c r="BK93" s="135">
        <f t="shared" si="59"/>
        <v>352.10767416200571</v>
      </c>
      <c r="BL93" s="135">
        <f t="shared" si="60"/>
        <v>14.084306966480229</v>
      </c>
      <c r="BM93" s="135">
        <f t="shared" si="61"/>
        <v>366.19198112848596</v>
      </c>
      <c r="BN93" s="161">
        <v>384.50158018491027</v>
      </c>
      <c r="BO93" s="161">
        <v>366.19198112848596</v>
      </c>
      <c r="BP93" s="135">
        <f t="shared" si="50"/>
        <v>18.309599056424297</v>
      </c>
      <c r="BQ93" s="135">
        <f t="shared" si="51"/>
        <v>384.50158018491027</v>
      </c>
      <c r="BR93" s="135">
        <f t="shared" si="52"/>
        <v>49.985205424038334</v>
      </c>
      <c r="BS93" s="135">
        <f t="shared" si="53"/>
        <v>434.48678560894859</v>
      </c>
      <c r="BT93" s="161">
        <v>456.21112488939605</v>
      </c>
      <c r="BU93" s="129">
        <f t="shared" si="54"/>
        <v>68.43166873340941</v>
      </c>
      <c r="BV93" s="161">
        <v>434.48678560894859</v>
      </c>
      <c r="BW93" s="135">
        <f t="shared" si="55"/>
        <v>21.724339280447431</v>
      </c>
      <c r="BX93" s="135">
        <f t="shared" si="56"/>
        <v>456.21112488939605</v>
      </c>
      <c r="BY93" s="132">
        <f t="shared" si="57"/>
        <v>524.64279362280547</v>
      </c>
    </row>
    <row r="94" spans="1:77" ht="16.5" customHeight="1" thickBot="1" x14ac:dyDescent="0.35">
      <c r="A94" s="5"/>
      <c r="B94" s="281" t="s">
        <v>560</v>
      </c>
      <c r="C94" s="350"/>
      <c r="D94" s="352" t="s">
        <v>18</v>
      </c>
      <c r="E94" s="352" t="s">
        <v>561</v>
      </c>
      <c r="F94" s="361">
        <v>70</v>
      </c>
      <c r="G94" s="361">
        <v>100</v>
      </c>
      <c r="H94" s="361" t="s">
        <v>563</v>
      </c>
      <c r="I94" s="362" t="s">
        <v>8</v>
      </c>
      <c r="J94" s="94">
        <f>K94*$K$6</f>
        <v>76642.972030136298</v>
      </c>
      <c r="K94" s="57">
        <v>2427.5016616889279</v>
      </c>
      <c r="M94" s="138"/>
      <c r="N94" s="138"/>
      <c r="P94" s="132"/>
      <c r="R94" s="132"/>
      <c r="S94" s="138"/>
      <c r="U94" s="133"/>
      <c r="V94" s="138"/>
      <c r="X94" s="132"/>
      <c r="Y94" s="138"/>
      <c r="AA94" s="132"/>
      <c r="AB94" s="132">
        <f>K94</f>
        <v>2427.5016616889279</v>
      </c>
      <c r="AC94" s="138"/>
      <c r="AE94" s="134"/>
      <c r="AH94" s="129">
        <f t="shared" si="11"/>
        <v>0</v>
      </c>
      <c r="AI94" s="132">
        <f t="shared" si="12"/>
        <v>0</v>
      </c>
      <c r="AK94" s="132"/>
      <c r="AL94" s="134">
        <f t="shared" ref="AL94:AL174" si="68">AF94+AK94</f>
        <v>0</v>
      </c>
      <c r="AM94" s="129">
        <f t="shared" ref="AM94:AM174" si="69">AB94/100*8</f>
        <v>194.20013293511423</v>
      </c>
      <c r="AN94" s="134">
        <f t="shared" ref="AN94:AN174" si="70">AB94+AM94</f>
        <v>2621.7017946240421</v>
      </c>
      <c r="AP94" s="162">
        <v>900</v>
      </c>
      <c r="AQ94" s="129">
        <f t="shared" si="42"/>
        <v>63</v>
      </c>
      <c r="AR94" s="134">
        <f t="shared" si="43"/>
        <v>963</v>
      </c>
      <c r="AS94" s="162">
        <v>1040.04</v>
      </c>
      <c r="AT94" s="162">
        <v>963</v>
      </c>
      <c r="AU94" s="129">
        <f t="shared" si="62"/>
        <v>77.040000000000006</v>
      </c>
      <c r="AV94" s="134">
        <f t="shared" si="63"/>
        <v>1040.04</v>
      </c>
      <c r="AW94" s="135">
        <f t="shared" si="64"/>
        <v>83.203199999999995</v>
      </c>
      <c r="AX94" s="135">
        <f t="shared" si="65"/>
        <v>1123.2431999999999</v>
      </c>
      <c r="AY94" s="162">
        <v>1123.2431999999999</v>
      </c>
      <c r="AZ94" s="135">
        <f t="shared" si="66"/>
        <v>101.091888</v>
      </c>
      <c r="BA94" s="135">
        <f t="shared" si="67"/>
        <v>1224.3350879999998</v>
      </c>
      <c r="BB94" s="162">
        <v>1224.3350879999998</v>
      </c>
      <c r="BC94" s="135">
        <f t="shared" ref="BC94:BC169" si="71">BB94/100*9</f>
        <v>110.19015791999998</v>
      </c>
      <c r="BD94" s="135">
        <f t="shared" ref="BD94:BD169" si="72">BB94+BC94</f>
        <v>1334.5252459199999</v>
      </c>
      <c r="BE94" s="162">
        <v>1334.5252459199999</v>
      </c>
      <c r="BF94" s="135">
        <f t="shared" ref="BF94:BF169" si="73">BE94/100*9</f>
        <v>120.10727213279999</v>
      </c>
      <c r="BG94" s="135">
        <f t="shared" ref="BG94:BG169" si="74">BE94+BF94</f>
        <v>1454.6325180527999</v>
      </c>
      <c r="BH94" s="162">
        <v>1629.1884202191359</v>
      </c>
      <c r="BI94" s="162">
        <v>1454.6325180527999</v>
      </c>
      <c r="BJ94" s="135">
        <f t="shared" si="58"/>
        <v>174.55590216633598</v>
      </c>
      <c r="BK94" s="135">
        <f t="shared" si="59"/>
        <v>1629.1884202191359</v>
      </c>
      <c r="BL94" s="135">
        <f t="shared" si="60"/>
        <v>65.167536808765433</v>
      </c>
      <c r="BM94" s="135">
        <f t="shared" si="61"/>
        <v>1694.3559570279012</v>
      </c>
      <c r="BN94" s="163">
        <v>1779.0737548792963</v>
      </c>
      <c r="BO94" s="163">
        <v>1694.3559570279012</v>
      </c>
      <c r="BP94" s="135">
        <f t="shared" si="50"/>
        <v>84.717797851395062</v>
      </c>
      <c r="BQ94" s="135">
        <f t="shared" si="51"/>
        <v>1779.0737548792963</v>
      </c>
      <c r="BR94" s="135">
        <f t="shared" si="52"/>
        <v>231.27958813430848</v>
      </c>
      <c r="BS94" s="135">
        <f t="shared" si="53"/>
        <v>2010.3533430136049</v>
      </c>
      <c r="BT94" s="163">
        <v>2110.8710101642851</v>
      </c>
      <c r="BU94" s="129">
        <f t="shared" si="54"/>
        <v>316.63065152464276</v>
      </c>
      <c r="BV94" s="163">
        <v>2010.3533430136049</v>
      </c>
      <c r="BW94" s="135">
        <f t="shared" si="55"/>
        <v>100.51766715068025</v>
      </c>
      <c r="BX94" s="135">
        <f t="shared" si="56"/>
        <v>2110.8710101642851</v>
      </c>
      <c r="BY94" s="132">
        <f t="shared" si="57"/>
        <v>2427.5016616889279</v>
      </c>
    </row>
    <row r="95" spans="1:77" ht="16.5" customHeight="1" thickBot="1" x14ac:dyDescent="0.35">
      <c r="A95" s="5"/>
      <c r="B95" s="370"/>
      <c r="C95" s="371"/>
      <c r="D95" s="372"/>
      <c r="E95" s="372"/>
      <c r="F95" s="373"/>
      <c r="G95" s="373"/>
      <c r="H95" s="373"/>
      <c r="I95" s="374"/>
      <c r="J95" s="375"/>
      <c r="M95" s="138"/>
      <c r="N95" s="138"/>
      <c r="P95" s="132"/>
      <c r="R95" s="132"/>
      <c r="S95" s="138"/>
      <c r="U95" s="133"/>
      <c r="V95" s="138"/>
      <c r="X95" s="132"/>
      <c r="Y95" s="138"/>
      <c r="AA95" s="132"/>
      <c r="AB95" s="132"/>
      <c r="AC95" s="138"/>
      <c r="AE95" s="134"/>
      <c r="AI95" s="132"/>
      <c r="AK95" s="132"/>
      <c r="AL95" s="134"/>
      <c r="AN95" s="134"/>
      <c r="AP95" s="152"/>
      <c r="AR95" s="134"/>
      <c r="AS95" s="152"/>
      <c r="AT95" s="152"/>
      <c r="AV95" s="134"/>
      <c r="AW95" s="135"/>
      <c r="AX95" s="135"/>
      <c r="AY95" s="152"/>
      <c r="AZ95" s="135"/>
      <c r="BA95" s="135"/>
      <c r="BB95" s="152"/>
      <c r="BC95" s="135"/>
      <c r="BD95" s="135"/>
      <c r="BE95" s="152"/>
      <c r="BF95" s="135"/>
      <c r="BG95" s="135"/>
      <c r="BH95" s="152"/>
      <c r="BI95" s="152"/>
      <c r="BJ95" s="135"/>
      <c r="BK95" s="135"/>
      <c r="BL95" s="135"/>
      <c r="BM95" s="135"/>
      <c r="BP95" s="135">
        <f t="shared" si="50"/>
        <v>0</v>
      </c>
      <c r="BQ95" s="135">
        <f t="shared" si="51"/>
        <v>0</v>
      </c>
      <c r="BR95" s="135">
        <f t="shared" si="52"/>
        <v>0</v>
      </c>
      <c r="BS95" s="135">
        <f t="shared" si="53"/>
        <v>0</v>
      </c>
      <c r="BU95" s="129">
        <f t="shared" si="54"/>
        <v>0</v>
      </c>
      <c r="BW95" s="135">
        <f t="shared" si="55"/>
        <v>0</v>
      </c>
      <c r="BX95" s="135">
        <f t="shared" si="56"/>
        <v>0</v>
      </c>
      <c r="BY95" s="132">
        <f t="shared" si="57"/>
        <v>0</v>
      </c>
    </row>
    <row r="96" spans="1:77" ht="16.5" customHeight="1" thickBot="1" x14ac:dyDescent="0.35">
      <c r="A96" s="5"/>
      <c r="B96" s="501" t="s">
        <v>499</v>
      </c>
      <c r="C96" s="502"/>
      <c r="D96" s="502"/>
      <c r="E96" s="502"/>
      <c r="F96" s="502"/>
      <c r="G96" s="502"/>
      <c r="H96" s="502"/>
      <c r="I96" s="502"/>
      <c r="J96" s="503"/>
      <c r="K96" s="56">
        <v>417.65530000000001</v>
      </c>
      <c r="O96" s="129">
        <f t="shared" ref="O96:O102" si="75">N96/100*6</f>
        <v>0</v>
      </c>
      <c r="P96" s="132">
        <f t="shared" si="0"/>
        <v>0</v>
      </c>
      <c r="Q96" s="129">
        <f t="shared" si="1"/>
        <v>0</v>
      </c>
      <c r="R96" s="132">
        <f t="shared" si="2"/>
        <v>0</v>
      </c>
      <c r="U96" s="133"/>
      <c r="W96" s="129">
        <f t="shared" si="5"/>
        <v>0</v>
      </c>
      <c r="X96" s="132">
        <f t="shared" si="6"/>
        <v>0</v>
      </c>
      <c r="Z96" s="129">
        <f t="shared" si="7"/>
        <v>0</v>
      </c>
      <c r="AA96" s="132">
        <f t="shared" si="8"/>
        <v>0</v>
      </c>
      <c r="AB96" s="132">
        <f>J96</f>
        <v>0</v>
      </c>
      <c r="AD96" s="129">
        <f t="shared" si="9"/>
        <v>0</v>
      </c>
      <c r="AE96" s="134">
        <f t="shared" si="10"/>
        <v>0</v>
      </c>
      <c r="AH96" s="129">
        <f t="shared" ref="AH96:AH176" si="76">AG96/100*7</f>
        <v>0</v>
      </c>
      <c r="AI96" s="132">
        <f t="shared" ref="AI96:AI176" si="77">AG96+AH96</f>
        <v>0</v>
      </c>
      <c r="AK96" s="132"/>
      <c r="AL96" s="134">
        <f t="shared" si="68"/>
        <v>0</v>
      </c>
      <c r="AM96" s="129">
        <f t="shared" si="69"/>
        <v>0</v>
      </c>
      <c r="AN96" s="134">
        <f t="shared" si="70"/>
        <v>0</v>
      </c>
      <c r="AQ96" s="129">
        <f t="shared" si="42"/>
        <v>0</v>
      </c>
      <c r="AR96" s="134">
        <f t="shared" si="43"/>
        <v>0</v>
      </c>
      <c r="AU96" s="129">
        <f t="shared" si="62"/>
        <v>0</v>
      </c>
      <c r="AV96" s="134">
        <f t="shared" si="63"/>
        <v>0</v>
      </c>
      <c r="AW96" s="135"/>
      <c r="AX96" s="135"/>
      <c r="AZ96" s="135">
        <f t="shared" si="66"/>
        <v>0</v>
      </c>
      <c r="BA96" s="135">
        <f t="shared" si="67"/>
        <v>0</v>
      </c>
      <c r="BC96" s="135">
        <f t="shared" si="71"/>
        <v>0</v>
      </c>
      <c r="BD96" s="135">
        <f t="shared" si="72"/>
        <v>0</v>
      </c>
      <c r="BF96" s="135">
        <f t="shared" si="73"/>
        <v>0</v>
      </c>
      <c r="BG96" s="135">
        <f t="shared" si="74"/>
        <v>0</v>
      </c>
      <c r="BJ96" s="135">
        <f t="shared" si="58"/>
        <v>0</v>
      </c>
      <c r="BK96" s="135">
        <f t="shared" si="59"/>
        <v>0</v>
      </c>
      <c r="BL96" s="135">
        <f t="shared" si="60"/>
        <v>0</v>
      </c>
      <c r="BM96" s="135">
        <f t="shared" si="61"/>
        <v>0</v>
      </c>
      <c r="BP96" s="135">
        <f t="shared" si="50"/>
        <v>0</v>
      </c>
      <c r="BQ96" s="135">
        <f t="shared" si="51"/>
        <v>0</v>
      </c>
      <c r="BR96" s="135">
        <f t="shared" si="52"/>
        <v>0</v>
      </c>
      <c r="BS96" s="135">
        <f t="shared" si="53"/>
        <v>0</v>
      </c>
      <c r="BU96" s="129">
        <f t="shared" si="54"/>
        <v>0</v>
      </c>
      <c r="BW96" s="135">
        <f t="shared" si="55"/>
        <v>0</v>
      </c>
      <c r="BX96" s="135">
        <f t="shared" si="56"/>
        <v>0</v>
      </c>
      <c r="BY96" s="132">
        <f t="shared" si="57"/>
        <v>0</v>
      </c>
    </row>
    <row r="97" spans="1:77" ht="16.5" customHeight="1" x14ac:dyDescent="0.3">
      <c r="A97" s="5"/>
      <c r="B97" s="339" t="s">
        <v>342</v>
      </c>
      <c r="C97" s="268">
        <v>8099</v>
      </c>
      <c r="D97" s="363" t="s">
        <v>18</v>
      </c>
      <c r="E97" s="11" t="s">
        <v>141</v>
      </c>
      <c r="F97" s="12">
        <v>65</v>
      </c>
      <c r="G97" s="12">
        <v>85</v>
      </c>
      <c r="H97" s="12">
        <v>12.4</v>
      </c>
      <c r="I97" s="13" t="s">
        <v>8</v>
      </c>
      <c r="J97" s="340">
        <f>K97*$K$6</f>
        <v>7364.5994824943573</v>
      </c>
      <c r="K97" s="57">
        <v>233.25788402880494</v>
      </c>
      <c r="M97" s="136">
        <v>41.57387416000001</v>
      </c>
      <c r="N97" s="136">
        <v>39.220636000000006</v>
      </c>
      <c r="O97" s="129">
        <f t="shared" si="75"/>
        <v>2.3532381600000005</v>
      </c>
      <c r="P97" s="132">
        <f t="shared" si="0"/>
        <v>41.57387416000001</v>
      </c>
      <c r="Q97" s="129">
        <f t="shared" si="1"/>
        <v>5.4046036408000013</v>
      </c>
      <c r="R97" s="132">
        <f t="shared" si="2"/>
        <v>46.978477800800007</v>
      </c>
      <c r="S97" s="136">
        <v>46.978477800800007</v>
      </c>
      <c r="T97" s="129">
        <f t="shared" si="3"/>
        <v>4.6978477800800009</v>
      </c>
      <c r="U97" s="133">
        <f t="shared" si="4"/>
        <v>51.676325580880011</v>
      </c>
      <c r="V97" s="136">
        <v>51.676325580880011</v>
      </c>
      <c r="W97" s="129">
        <f t="shared" si="5"/>
        <v>3.1005795348528009</v>
      </c>
      <c r="X97" s="132">
        <f t="shared" si="6"/>
        <v>54.776905115732809</v>
      </c>
      <c r="Y97" s="136">
        <v>54.776905115732809</v>
      </c>
      <c r="Z97" s="129">
        <f t="shared" si="7"/>
        <v>4.3821524092586248</v>
      </c>
      <c r="AA97" s="132">
        <f t="shared" si="8"/>
        <v>59.159057524991432</v>
      </c>
      <c r="AB97" s="132">
        <f>K97</f>
        <v>233.25788402880494</v>
      </c>
      <c r="AC97" s="136">
        <v>59.159057524991432</v>
      </c>
      <c r="AD97" s="129">
        <f t="shared" si="9"/>
        <v>5.9159057524991434</v>
      </c>
      <c r="AE97" s="134">
        <f t="shared" si="10"/>
        <v>65.074963277490582</v>
      </c>
      <c r="AF97" s="136">
        <v>69.630210706914923</v>
      </c>
      <c r="AG97" s="136">
        <v>65.074963277490582</v>
      </c>
      <c r="AH97" s="129">
        <f t="shared" si="76"/>
        <v>4.555247429424341</v>
      </c>
      <c r="AI97" s="132">
        <f t="shared" si="77"/>
        <v>69.630210706914923</v>
      </c>
      <c r="AK97" s="132">
        <f t="shared" ref="AK97:AK174" si="78">AF97/100*15</f>
        <v>10.444531606037238</v>
      </c>
      <c r="AL97" s="134">
        <f t="shared" si="68"/>
        <v>80.074742312952168</v>
      </c>
      <c r="AM97" s="129">
        <f t="shared" si="69"/>
        <v>18.660630722304393</v>
      </c>
      <c r="AN97" s="134">
        <f t="shared" si="70"/>
        <v>251.91851475110934</v>
      </c>
      <c r="AP97" s="136">
        <v>86.480721697988344</v>
      </c>
      <c r="AQ97" s="129">
        <f t="shared" si="42"/>
        <v>6.0536505188591834</v>
      </c>
      <c r="AR97" s="134">
        <f t="shared" si="43"/>
        <v>92.53437221684753</v>
      </c>
      <c r="AS97" s="136">
        <v>99.937121994195337</v>
      </c>
      <c r="AT97" s="136">
        <v>92.53437221684753</v>
      </c>
      <c r="AU97" s="129">
        <f t="shared" si="62"/>
        <v>7.4027497773478022</v>
      </c>
      <c r="AV97" s="134">
        <f t="shared" si="63"/>
        <v>99.937121994195337</v>
      </c>
      <c r="AW97" s="135">
        <f t="shared" si="64"/>
        <v>7.9949697595356266</v>
      </c>
      <c r="AX97" s="135">
        <f t="shared" si="65"/>
        <v>107.93209175373096</v>
      </c>
      <c r="AY97" s="136">
        <v>107.93209175373096</v>
      </c>
      <c r="AZ97" s="135">
        <f t="shared" si="66"/>
        <v>9.7138882578357855</v>
      </c>
      <c r="BA97" s="135">
        <f t="shared" si="67"/>
        <v>117.64598001156675</v>
      </c>
      <c r="BB97" s="136">
        <v>117.64598001156675</v>
      </c>
      <c r="BC97" s="135">
        <f t="shared" si="71"/>
        <v>10.588138201041007</v>
      </c>
      <c r="BD97" s="135">
        <f t="shared" si="72"/>
        <v>128.23411821260777</v>
      </c>
      <c r="BE97" s="136">
        <v>128.23411821260777</v>
      </c>
      <c r="BF97" s="135">
        <f t="shared" si="73"/>
        <v>11.5410706391347</v>
      </c>
      <c r="BG97" s="135">
        <f t="shared" si="74"/>
        <v>139.77518885174246</v>
      </c>
      <c r="BH97" s="136">
        <v>156.54821151395154</v>
      </c>
      <c r="BI97" s="136">
        <v>139.77518885174246</v>
      </c>
      <c r="BJ97" s="135">
        <f t="shared" si="58"/>
        <v>16.773022662209094</v>
      </c>
      <c r="BK97" s="135">
        <f t="shared" si="59"/>
        <v>156.54821151395154</v>
      </c>
      <c r="BL97" s="135">
        <f t="shared" si="60"/>
        <v>6.2619284605580621</v>
      </c>
      <c r="BM97" s="135">
        <f t="shared" si="61"/>
        <v>162.81013997450961</v>
      </c>
      <c r="BN97" s="164">
        <v>170.95064697323508</v>
      </c>
      <c r="BO97" s="164">
        <v>162.81013997450961</v>
      </c>
      <c r="BP97" s="135">
        <f t="shared" si="50"/>
        <v>8.1405069987254812</v>
      </c>
      <c r="BQ97" s="135">
        <f t="shared" si="51"/>
        <v>170.95064697323508</v>
      </c>
      <c r="BR97" s="135">
        <f t="shared" si="52"/>
        <v>22.223584106520558</v>
      </c>
      <c r="BS97" s="135">
        <f t="shared" si="53"/>
        <v>193.17423107975563</v>
      </c>
      <c r="BT97" s="164">
        <v>202.83294263374341</v>
      </c>
      <c r="BU97" s="129">
        <f t="shared" si="54"/>
        <v>30.424941395061509</v>
      </c>
      <c r="BV97" s="164">
        <v>193.17423107975563</v>
      </c>
      <c r="BW97" s="135">
        <f t="shared" si="55"/>
        <v>9.6587115539877804</v>
      </c>
      <c r="BX97" s="135">
        <f t="shared" si="56"/>
        <v>202.83294263374341</v>
      </c>
      <c r="BY97" s="132">
        <f t="shared" si="57"/>
        <v>233.25788402880494</v>
      </c>
    </row>
    <row r="98" spans="1:77" ht="16.5" customHeight="1" thickBot="1" x14ac:dyDescent="0.35">
      <c r="A98" s="5"/>
      <c r="B98" s="124" t="s">
        <v>343</v>
      </c>
      <c r="C98" s="345"/>
      <c r="D98" s="346" t="s">
        <v>16</v>
      </c>
      <c r="E98" s="347" t="s">
        <v>140</v>
      </c>
      <c r="F98" s="348">
        <v>105</v>
      </c>
      <c r="G98" s="348">
        <v>130</v>
      </c>
      <c r="H98" s="348">
        <v>12</v>
      </c>
      <c r="I98" s="349" t="s">
        <v>9</v>
      </c>
      <c r="J98" s="283">
        <f>K98*$K$6</f>
        <v>17574.515595588033</v>
      </c>
      <c r="K98" s="57">
        <v>556.63506622489808</v>
      </c>
      <c r="M98" s="136">
        <v>99.209835040000002</v>
      </c>
      <c r="N98" s="136">
        <v>93.594183999999998</v>
      </c>
      <c r="O98" s="129">
        <f t="shared" si="75"/>
        <v>5.6156510400000004</v>
      </c>
      <c r="P98" s="132">
        <f t="shared" si="0"/>
        <v>99.209835040000002</v>
      </c>
      <c r="Q98" s="129">
        <f t="shared" si="1"/>
        <v>12.8972785552</v>
      </c>
      <c r="R98" s="132">
        <f t="shared" si="2"/>
        <v>112.1071135952</v>
      </c>
      <c r="S98" s="136">
        <v>112.1071135952</v>
      </c>
      <c r="T98" s="129">
        <f t="shared" si="3"/>
        <v>11.210711359520001</v>
      </c>
      <c r="U98" s="133">
        <f t="shared" si="4"/>
        <v>123.31782495472001</v>
      </c>
      <c r="V98" s="136">
        <v>123.31782495472001</v>
      </c>
      <c r="W98" s="129">
        <f t="shared" si="5"/>
        <v>7.3990694972832003</v>
      </c>
      <c r="X98" s="132">
        <f t="shared" si="6"/>
        <v>130.7168944520032</v>
      </c>
      <c r="Y98" s="136">
        <v>130.7168944520032</v>
      </c>
      <c r="Z98" s="129">
        <f t="shared" si="7"/>
        <v>10.457351556160257</v>
      </c>
      <c r="AA98" s="132">
        <f t="shared" si="8"/>
        <v>141.17424600816346</v>
      </c>
      <c r="AB98" s="132">
        <f>K98</f>
        <v>556.63506622489808</v>
      </c>
      <c r="AC98" s="136">
        <v>141.17424600816346</v>
      </c>
      <c r="AD98" s="129">
        <f t="shared" ref="AD98:AD178" si="79">AC98/100*10</f>
        <v>14.117424600816346</v>
      </c>
      <c r="AE98" s="134">
        <f t="shared" ref="AE98:AE178" si="80">AC98+AD98</f>
        <v>155.29167060897981</v>
      </c>
      <c r="AF98" s="136">
        <v>166.16208755160841</v>
      </c>
      <c r="AG98" s="136">
        <v>155.29167060897981</v>
      </c>
      <c r="AH98" s="129">
        <f t="shared" si="76"/>
        <v>10.870416942628587</v>
      </c>
      <c r="AI98" s="132">
        <f t="shared" si="77"/>
        <v>166.16208755160841</v>
      </c>
      <c r="AK98" s="132">
        <f t="shared" si="78"/>
        <v>24.924313132741261</v>
      </c>
      <c r="AL98" s="134">
        <f t="shared" si="68"/>
        <v>191.08640068434966</v>
      </c>
      <c r="AM98" s="129">
        <f t="shared" si="69"/>
        <v>44.530805297991847</v>
      </c>
      <c r="AN98" s="134">
        <f t="shared" si="70"/>
        <v>601.16587152288992</v>
      </c>
      <c r="AP98" s="136">
        <v>206.37331273909763</v>
      </c>
      <c r="AQ98" s="129">
        <f t="shared" si="42"/>
        <v>14.446131891736835</v>
      </c>
      <c r="AR98" s="134">
        <f t="shared" si="43"/>
        <v>220.81944463083445</v>
      </c>
      <c r="AS98" s="136">
        <v>238.4850002013012</v>
      </c>
      <c r="AT98" s="136">
        <v>220.81944463083445</v>
      </c>
      <c r="AU98" s="129">
        <f t="shared" si="62"/>
        <v>17.665555570466758</v>
      </c>
      <c r="AV98" s="134">
        <f t="shared" si="63"/>
        <v>238.4850002013012</v>
      </c>
      <c r="AW98" s="135">
        <f t="shared" si="64"/>
        <v>19.078800016104097</v>
      </c>
      <c r="AX98" s="135">
        <f t="shared" si="65"/>
        <v>257.56380021740529</v>
      </c>
      <c r="AY98" s="136">
        <v>257.56380021740529</v>
      </c>
      <c r="AZ98" s="135">
        <f t="shared" si="66"/>
        <v>23.180742019566477</v>
      </c>
      <c r="BA98" s="135">
        <f t="shared" si="67"/>
        <v>280.74454223697177</v>
      </c>
      <c r="BB98" s="136">
        <v>280.74454223697177</v>
      </c>
      <c r="BC98" s="135">
        <f t="shared" si="71"/>
        <v>25.26700880132746</v>
      </c>
      <c r="BD98" s="135">
        <f t="shared" si="72"/>
        <v>306.01155103829922</v>
      </c>
      <c r="BE98" s="136">
        <v>306.01155103829922</v>
      </c>
      <c r="BF98" s="135">
        <f t="shared" si="73"/>
        <v>27.541039593446929</v>
      </c>
      <c r="BG98" s="135">
        <f t="shared" si="74"/>
        <v>333.55259063174617</v>
      </c>
      <c r="BH98" s="136">
        <v>373.57890150755571</v>
      </c>
      <c r="BI98" s="136">
        <v>333.55259063174617</v>
      </c>
      <c r="BJ98" s="135">
        <f t="shared" si="58"/>
        <v>40.026310875809543</v>
      </c>
      <c r="BK98" s="135">
        <f t="shared" si="59"/>
        <v>373.57890150755571</v>
      </c>
      <c r="BL98" s="135">
        <f t="shared" si="60"/>
        <v>14.943156060302229</v>
      </c>
      <c r="BM98" s="135">
        <f t="shared" si="61"/>
        <v>388.52205756785793</v>
      </c>
      <c r="BN98" s="164">
        <v>407.94816044625082</v>
      </c>
      <c r="BO98" s="164">
        <v>388.52205756785793</v>
      </c>
      <c r="BP98" s="135">
        <f t="shared" si="50"/>
        <v>19.426102878392896</v>
      </c>
      <c r="BQ98" s="135">
        <f t="shared" si="51"/>
        <v>407.94816044625082</v>
      </c>
      <c r="BR98" s="135">
        <f t="shared" si="52"/>
        <v>53.033260858012603</v>
      </c>
      <c r="BS98" s="135">
        <f t="shared" si="53"/>
        <v>460.98142130426345</v>
      </c>
      <c r="BT98" s="164">
        <v>484.03049236947663</v>
      </c>
      <c r="BU98" s="129">
        <f t="shared" si="54"/>
        <v>72.604573855421506</v>
      </c>
      <c r="BV98" s="164">
        <v>460.98142130426345</v>
      </c>
      <c r="BW98" s="135">
        <f t="shared" si="55"/>
        <v>23.04907106521317</v>
      </c>
      <c r="BX98" s="135">
        <f t="shared" si="56"/>
        <v>484.03049236947663</v>
      </c>
      <c r="BY98" s="132">
        <f t="shared" si="57"/>
        <v>556.63506622489808</v>
      </c>
    </row>
    <row r="99" spans="1:77" ht="16.5" customHeight="1" thickBot="1" x14ac:dyDescent="0.35">
      <c r="A99" s="5"/>
      <c r="B99" s="501" t="s">
        <v>500</v>
      </c>
      <c r="C99" s="502"/>
      <c r="D99" s="502"/>
      <c r="E99" s="502"/>
      <c r="F99" s="502"/>
      <c r="G99" s="502"/>
      <c r="H99" s="502"/>
      <c r="I99" s="502"/>
      <c r="J99" s="503"/>
      <c r="K99" s="56">
        <v>292.59059999999999</v>
      </c>
      <c r="O99" s="129">
        <f t="shared" si="75"/>
        <v>0</v>
      </c>
      <c r="P99" s="132">
        <f t="shared" si="0"/>
        <v>0</v>
      </c>
      <c r="Q99" s="129">
        <f t="shared" si="1"/>
        <v>0</v>
      </c>
      <c r="R99" s="132">
        <f t="shared" si="2"/>
        <v>0</v>
      </c>
      <c r="U99" s="133"/>
      <c r="W99" s="129">
        <f t="shared" si="5"/>
        <v>0</v>
      </c>
      <c r="X99" s="132">
        <f t="shared" si="6"/>
        <v>0</v>
      </c>
      <c r="Z99" s="129">
        <f t="shared" ref="Z99:Z180" si="81">Y99/100*8</f>
        <v>0</v>
      </c>
      <c r="AA99" s="132">
        <f t="shared" ref="AA99:AA180" si="82">Y99+Z99</f>
        <v>0</v>
      </c>
      <c r="AB99" s="132">
        <f>J99</f>
        <v>0</v>
      </c>
      <c r="AD99" s="129">
        <f t="shared" si="79"/>
        <v>0</v>
      </c>
      <c r="AE99" s="134">
        <f t="shared" si="80"/>
        <v>0</v>
      </c>
      <c r="AH99" s="129">
        <f t="shared" si="76"/>
        <v>0</v>
      </c>
      <c r="AI99" s="132">
        <f t="shared" si="77"/>
        <v>0</v>
      </c>
      <c r="AK99" s="132"/>
      <c r="AL99" s="134">
        <f t="shared" si="68"/>
        <v>0</v>
      </c>
      <c r="AM99" s="129">
        <f t="shared" si="69"/>
        <v>0</v>
      </c>
      <c r="AN99" s="134">
        <f t="shared" si="70"/>
        <v>0</v>
      </c>
      <c r="AQ99" s="129">
        <f t="shared" si="42"/>
        <v>0</v>
      </c>
      <c r="AR99" s="134">
        <f t="shared" si="43"/>
        <v>0</v>
      </c>
      <c r="AU99" s="129">
        <f t="shared" si="62"/>
        <v>0</v>
      </c>
      <c r="AV99" s="134">
        <f t="shared" si="63"/>
        <v>0</v>
      </c>
      <c r="AW99" s="135"/>
      <c r="AX99" s="135"/>
      <c r="AZ99" s="135">
        <f t="shared" si="66"/>
        <v>0</v>
      </c>
      <c r="BA99" s="135">
        <f t="shared" si="67"/>
        <v>0</v>
      </c>
      <c r="BC99" s="135">
        <f t="shared" si="71"/>
        <v>0</v>
      </c>
      <c r="BD99" s="135">
        <f t="shared" si="72"/>
        <v>0</v>
      </c>
      <c r="BF99" s="135">
        <f t="shared" si="73"/>
        <v>0</v>
      </c>
      <c r="BG99" s="135">
        <f t="shared" si="74"/>
        <v>0</v>
      </c>
      <c r="BJ99" s="135">
        <f t="shared" si="58"/>
        <v>0</v>
      </c>
      <c r="BK99" s="135">
        <f t="shared" si="59"/>
        <v>0</v>
      </c>
      <c r="BL99" s="135">
        <f t="shared" si="60"/>
        <v>0</v>
      </c>
      <c r="BM99" s="135">
        <f t="shared" si="61"/>
        <v>0</v>
      </c>
      <c r="BP99" s="135">
        <f t="shared" si="50"/>
        <v>0</v>
      </c>
      <c r="BQ99" s="135">
        <f t="shared" si="51"/>
        <v>0</v>
      </c>
      <c r="BR99" s="135">
        <f t="shared" si="52"/>
        <v>0</v>
      </c>
      <c r="BS99" s="135">
        <f t="shared" si="53"/>
        <v>0</v>
      </c>
      <c r="BU99" s="129">
        <f t="shared" si="54"/>
        <v>0</v>
      </c>
      <c r="BW99" s="135">
        <f t="shared" si="55"/>
        <v>0</v>
      </c>
      <c r="BX99" s="135">
        <f t="shared" si="56"/>
        <v>0</v>
      </c>
      <c r="BY99" s="132">
        <f t="shared" si="57"/>
        <v>0</v>
      </c>
    </row>
    <row r="100" spans="1:77" ht="16.5" customHeight="1" x14ac:dyDescent="0.3">
      <c r="A100" s="5"/>
      <c r="B100" s="89" t="s">
        <v>344</v>
      </c>
      <c r="C100" s="103">
        <v>6121</v>
      </c>
      <c r="D100" s="104" t="s">
        <v>42</v>
      </c>
      <c r="E100" s="90" t="s">
        <v>154</v>
      </c>
      <c r="F100" s="105">
        <v>30</v>
      </c>
      <c r="G100" s="105">
        <v>52</v>
      </c>
      <c r="H100" s="105">
        <v>7</v>
      </c>
      <c r="I100" s="106" t="s">
        <v>8</v>
      </c>
      <c r="J100" s="91">
        <f>K100*$K$6</f>
        <v>4413.2133027140017</v>
      </c>
      <c r="K100" s="57">
        <v>139.77906051860174</v>
      </c>
      <c r="M100" s="136">
        <v>24.913014607839607</v>
      </c>
      <c r="N100" s="136">
        <v>23.502843969660006</v>
      </c>
      <c r="O100" s="129">
        <f t="shared" si="75"/>
        <v>1.4101706381796004</v>
      </c>
      <c r="P100" s="132">
        <f t="shared" si="0"/>
        <v>24.913014607839607</v>
      </c>
      <c r="Q100" s="129">
        <f t="shared" si="1"/>
        <v>3.2386918990191487</v>
      </c>
      <c r="R100" s="132">
        <f t="shared" si="2"/>
        <v>28.151706506858755</v>
      </c>
      <c r="S100" s="136">
        <v>28.151706506858755</v>
      </c>
      <c r="T100" s="129">
        <f t="shared" si="3"/>
        <v>2.8151706506858751</v>
      </c>
      <c r="U100" s="133">
        <f t="shared" si="4"/>
        <v>30.96687715754463</v>
      </c>
      <c r="V100" s="136">
        <v>30.96687715754463</v>
      </c>
      <c r="W100" s="129">
        <f t="shared" si="5"/>
        <v>1.858012629452678</v>
      </c>
      <c r="X100" s="132">
        <f t="shared" si="6"/>
        <v>32.824889786997311</v>
      </c>
      <c r="Y100" s="136">
        <v>32.824889786997311</v>
      </c>
      <c r="Z100" s="129">
        <f t="shared" si="81"/>
        <v>2.6259911829597851</v>
      </c>
      <c r="AA100" s="132">
        <f t="shared" si="82"/>
        <v>35.450880969957097</v>
      </c>
      <c r="AB100" s="132">
        <f>K100</f>
        <v>139.77906051860174</v>
      </c>
      <c r="AC100" s="136">
        <v>35.450880969957097</v>
      </c>
      <c r="AD100" s="129">
        <f t="shared" si="79"/>
        <v>3.5450880969957099</v>
      </c>
      <c r="AE100" s="134">
        <f t="shared" si="80"/>
        <v>38.99596906695281</v>
      </c>
      <c r="AF100" s="136">
        <v>41.725686901639506</v>
      </c>
      <c r="AG100" s="136">
        <v>38.99596906695281</v>
      </c>
      <c r="AH100" s="129">
        <f t="shared" si="76"/>
        <v>2.729717834686697</v>
      </c>
      <c r="AI100" s="132">
        <f t="shared" si="77"/>
        <v>41.725686901639506</v>
      </c>
      <c r="AK100" s="132">
        <f t="shared" si="78"/>
        <v>6.2588530352459264</v>
      </c>
      <c r="AL100" s="134">
        <f t="shared" si="68"/>
        <v>47.984539936885433</v>
      </c>
      <c r="AM100" s="129">
        <f t="shared" si="69"/>
        <v>11.182324841488139</v>
      </c>
      <c r="AN100" s="134">
        <f t="shared" si="70"/>
        <v>150.96138536008988</v>
      </c>
      <c r="AP100" s="136">
        <v>51.823303131836269</v>
      </c>
      <c r="AQ100" s="129">
        <f t="shared" si="42"/>
        <v>3.6276312192285394</v>
      </c>
      <c r="AR100" s="134">
        <f t="shared" si="43"/>
        <v>55.450934351064809</v>
      </c>
      <c r="AS100" s="136">
        <v>59.887009099149992</v>
      </c>
      <c r="AT100" s="136">
        <v>55.450934351064809</v>
      </c>
      <c r="AU100" s="129">
        <f t="shared" si="62"/>
        <v>4.4360747480851845</v>
      </c>
      <c r="AV100" s="134">
        <f t="shared" si="63"/>
        <v>59.887009099149992</v>
      </c>
      <c r="AW100" s="135">
        <f t="shared" si="64"/>
        <v>4.7909607279319992</v>
      </c>
      <c r="AX100" s="135">
        <f t="shared" si="65"/>
        <v>64.677969827081995</v>
      </c>
      <c r="AY100" s="136">
        <v>64.677969827081995</v>
      </c>
      <c r="AZ100" s="135">
        <f t="shared" si="66"/>
        <v>5.8210172844373798</v>
      </c>
      <c r="BA100" s="135">
        <f t="shared" si="67"/>
        <v>70.498987111519369</v>
      </c>
      <c r="BB100" s="136">
        <v>70.498987111519369</v>
      </c>
      <c r="BC100" s="135">
        <f t="shared" si="71"/>
        <v>6.3449088400367435</v>
      </c>
      <c r="BD100" s="135">
        <f t="shared" si="72"/>
        <v>76.843895951556107</v>
      </c>
      <c r="BE100" s="136">
        <v>76.843895951556107</v>
      </c>
      <c r="BF100" s="135">
        <f t="shared" si="73"/>
        <v>6.9159506356400495</v>
      </c>
      <c r="BG100" s="135">
        <f t="shared" si="74"/>
        <v>83.759846587196151</v>
      </c>
      <c r="BH100" s="136">
        <v>93.811028177659693</v>
      </c>
      <c r="BI100" s="136">
        <v>83.759846587196151</v>
      </c>
      <c r="BJ100" s="135">
        <f t="shared" si="58"/>
        <v>10.051181590463539</v>
      </c>
      <c r="BK100" s="135">
        <f t="shared" si="59"/>
        <v>93.811028177659693</v>
      </c>
      <c r="BL100" s="135">
        <f t="shared" si="60"/>
        <v>3.7524411271063878</v>
      </c>
      <c r="BM100" s="135">
        <f t="shared" si="61"/>
        <v>97.563469304766087</v>
      </c>
      <c r="BN100" s="164">
        <v>102.44164277000439</v>
      </c>
      <c r="BO100" s="164">
        <v>97.563469304766087</v>
      </c>
      <c r="BP100" s="135">
        <f t="shared" si="50"/>
        <v>4.8781734652383051</v>
      </c>
      <c r="BQ100" s="135">
        <f t="shared" si="51"/>
        <v>102.44164277000439</v>
      </c>
      <c r="BR100" s="135">
        <f t="shared" si="52"/>
        <v>13.317413560100569</v>
      </c>
      <c r="BS100" s="135">
        <f t="shared" si="53"/>
        <v>115.75905633010495</v>
      </c>
      <c r="BT100" s="164">
        <v>121.54700914661021</v>
      </c>
      <c r="BU100" s="129">
        <f t="shared" si="54"/>
        <v>18.232051371991531</v>
      </c>
      <c r="BV100" s="164">
        <v>115.75905633010495</v>
      </c>
      <c r="BW100" s="135">
        <f t="shared" si="55"/>
        <v>5.7879528165052472</v>
      </c>
      <c r="BX100" s="135">
        <f t="shared" si="56"/>
        <v>121.54700914661021</v>
      </c>
      <c r="BY100" s="132">
        <f t="shared" si="57"/>
        <v>139.77906051860174</v>
      </c>
    </row>
    <row r="101" spans="1:77" ht="16.5" customHeight="1" x14ac:dyDescent="0.3">
      <c r="A101" s="5"/>
      <c r="B101" s="92" t="s">
        <v>308</v>
      </c>
      <c r="C101" s="95">
        <v>9205</v>
      </c>
      <c r="D101" s="279" t="s">
        <v>19</v>
      </c>
      <c r="E101" s="88" t="s">
        <v>697</v>
      </c>
      <c r="F101" s="96">
        <v>35</v>
      </c>
      <c r="G101" s="96">
        <v>48</v>
      </c>
      <c r="H101" s="96">
        <v>7</v>
      </c>
      <c r="I101" s="97" t="s">
        <v>8</v>
      </c>
      <c r="J101" s="93">
        <f>J274</f>
        <v>5736.9316991720007</v>
      </c>
      <c r="K101" s="57">
        <v>151.43549729458266</v>
      </c>
      <c r="M101" s="136">
        <v>47.8259477603292</v>
      </c>
      <c r="N101" s="136">
        <v>45.118818641819999</v>
      </c>
      <c r="O101" s="129">
        <f t="shared" si="75"/>
        <v>2.7071291185091999</v>
      </c>
      <c r="P101" s="132">
        <f t="shared" si="0"/>
        <v>47.8259477603292</v>
      </c>
      <c r="Q101" s="129">
        <f t="shared" si="1"/>
        <v>6.2173732088427958</v>
      </c>
      <c r="R101" s="132">
        <f t="shared" si="2"/>
        <v>54.043320969171994</v>
      </c>
      <c r="S101" s="136">
        <v>54.043320969171994</v>
      </c>
      <c r="T101" s="129">
        <f t="shared" si="3"/>
        <v>5.4043320969171997</v>
      </c>
      <c r="U101" s="133">
        <f t="shared" si="4"/>
        <v>59.447653066089195</v>
      </c>
      <c r="V101" s="136">
        <v>59.447653066089195</v>
      </c>
      <c r="W101" s="129">
        <f t="shared" si="5"/>
        <v>3.5668591839653514</v>
      </c>
      <c r="X101" s="132">
        <f t="shared" si="6"/>
        <v>63.014512250054544</v>
      </c>
      <c r="Y101" s="136">
        <v>63.014512250054544</v>
      </c>
      <c r="Z101" s="129">
        <f t="shared" si="81"/>
        <v>5.0411609800043635</v>
      </c>
      <c r="AA101" s="132">
        <f t="shared" si="82"/>
        <v>68.055673230058915</v>
      </c>
      <c r="AB101" s="132">
        <f>K102</f>
        <v>268.33629536936456</v>
      </c>
      <c r="AC101" s="136">
        <v>68.055673230058915</v>
      </c>
      <c r="AD101" s="129">
        <f t="shared" si="79"/>
        <v>6.8055673230058913</v>
      </c>
      <c r="AE101" s="134">
        <f t="shared" si="80"/>
        <v>74.861240553064803</v>
      </c>
      <c r="AF101" s="136">
        <v>80.101527391779342</v>
      </c>
      <c r="AG101" s="136">
        <v>74.861240553064803</v>
      </c>
      <c r="AH101" s="129">
        <f t="shared" si="76"/>
        <v>5.2402868387145363</v>
      </c>
      <c r="AI101" s="132">
        <f t="shared" si="77"/>
        <v>80.101527391779342</v>
      </c>
      <c r="AK101" s="132">
        <f t="shared" si="78"/>
        <v>12.015229108766901</v>
      </c>
      <c r="AL101" s="134">
        <f t="shared" si="68"/>
        <v>92.116756500546245</v>
      </c>
      <c r="AM101" s="129">
        <f t="shared" si="69"/>
        <v>21.466903629549165</v>
      </c>
      <c r="AN101" s="134">
        <f t="shared" si="70"/>
        <v>289.80319899891373</v>
      </c>
      <c r="AP101" s="136">
        <v>99.486097020589938</v>
      </c>
      <c r="AQ101" s="129">
        <f t="shared" si="42"/>
        <v>6.9640267914412952</v>
      </c>
      <c r="AR101" s="134">
        <f t="shared" si="43"/>
        <v>106.45012381203124</v>
      </c>
      <c r="AS101" s="136">
        <v>114.96613371699374</v>
      </c>
      <c r="AT101" s="136">
        <v>106.45012381203124</v>
      </c>
      <c r="AU101" s="129">
        <f t="shared" si="62"/>
        <v>8.5160099049624982</v>
      </c>
      <c r="AV101" s="134">
        <f t="shared" si="63"/>
        <v>114.96613371699374</v>
      </c>
      <c r="AW101" s="135">
        <f t="shared" si="64"/>
        <v>9.1972906973594988</v>
      </c>
      <c r="AX101" s="135">
        <f t="shared" si="65"/>
        <v>124.16342441435324</v>
      </c>
      <c r="AY101" s="136">
        <v>124.16342441435324</v>
      </c>
      <c r="AZ101" s="135">
        <f t="shared" si="66"/>
        <v>11.174708197291793</v>
      </c>
      <c r="BA101" s="135">
        <f t="shared" si="67"/>
        <v>135.33813261164505</v>
      </c>
      <c r="BB101" s="136">
        <v>135.33813261164505</v>
      </c>
      <c r="BC101" s="135">
        <f t="shared" si="71"/>
        <v>12.180431935048054</v>
      </c>
      <c r="BD101" s="135">
        <f t="shared" si="72"/>
        <v>147.51856454669311</v>
      </c>
      <c r="BE101" s="136">
        <v>147.51856454669311</v>
      </c>
      <c r="BF101" s="135">
        <f t="shared" si="73"/>
        <v>13.276670809202381</v>
      </c>
      <c r="BG101" s="135">
        <f t="shared" si="74"/>
        <v>160.7952353558955</v>
      </c>
      <c r="BH101" s="136">
        <v>180.09066359860296</v>
      </c>
      <c r="BI101" s="136">
        <v>160.7952353558955</v>
      </c>
      <c r="BJ101" s="135">
        <f t="shared" si="58"/>
        <v>19.295428242707459</v>
      </c>
      <c r="BK101" s="135">
        <f t="shared" si="59"/>
        <v>180.09066359860296</v>
      </c>
      <c r="BL101" s="135">
        <f t="shared" si="60"/>
        <v>7.2036265439441181</v>
      </c>
      <c r="BM101" s="135">
        <f t="shared" si="61"/>
        <v>187.29429014254708</v>
      </c>
      <c r="BN101" s="164">
        <v>196.65900464967444</v>
      </c>
      <c r="BO101" s="164">
        <v>187.29429014254708</v>
      </c>
      <c r="BP101" s="135">
        <f t="shared" si="50"/>
        <v>9.3647145071273545</v>
      </c>
      <c r="BQ101" s="135">
        <f t="shared" si="51"/>
        <v>196.65900464967444</v>
      </c>
      <c r="BR101" s="135">
        <f t="shared" si="52"/>
        <v>25.565670604457679</v>
      </c>
      <c r="BS101" s="135">
        <f t="shared" si="53"/>
        <v>222.22467525413214</v>
      </c>
      <c r="BT101" s="164">
        <v>233.33590901683874</v>
      </c>
      <c r="BU101" s="129">
        <f t="shared" si="54"/>
        <v>35.000386352525815</v>
      </c>
      <c r="BV101" s="164">
        <v>222.22467525413214</v>
      </c>
      <c r="BW101" s="135">
        <f t="shared" si="55"/>
        <v>11.111233762706608</v>
      </c>
      <c r="BX101" s="135">
        <f t="shared" si="56"/>
        <v>233.33590901683874</v>
      </c>
      <c r="BY101" s="132">
        <f t="shared" si="57"/>
        <v>268.33629536936456</v>
      </c>
    </row>
    <row r="102" spans="1:77" ht="16.5" customHeight="1" x14ac:dyDescent="0.3">
      <c r="A102" s="5"/>
      <c r="B102" s="92" t="s">
        <v>345</v>
      </c>
      <c r="C102" s="95">
        <v>1184</v>
      </c>
      <c r="D102" s="88" t="s">
        <v>42</v>
      </c>
      <c r="E102" s="88" t="s">
        <v>155</v>
      </c>
      <c r="F102" s="96">
        <v>55</v>
      </c>
      <c r="G102" s="96">
        <v>70</v>
      </c>
      <c r="H102" s="96">
        <v>8</v>
      </c>
      <c r="I102" s="97" t="s">
        <v>8</v>
      </c>
      <c r="J102" s="93">
        <f>K102*$K$6</f>
        <v>8472.1223903738937</v>
      </c>
      <c r="K102" s="57">
        <v>268.33629536936456</v>
      </c>
      <c r="M102" s="136">
        <v>33.246345991229553</v>
      </c>
      <c r="N102" s="136">
        <v>31.364477350216557</v>
      </c>
      <c r="O102" s="129">
        <f t="shared" si="75"/>
        <v>1.8818686410129934</v>
      </c>
      <c r="P102" s="132">
        <f t="shared" si="0"/>
        <v>33.246345991229553</v>
      </c>
      <c r="Q102" s="129">
        <f t="shared" si="1"/>
        <v>4.3220249788598419</v>
      </c>
      <c r="R102" s="132">
        <f t="shared" si="2"/>
        <v>37.568370970089397</v>
      </c>
      <c r="S102" s="136">
        <v>37.568370970089397</v>
      </c>
      <c r="T102" s="129">
        <f t="shared" si="3"/>
        <v>3.75683709700894</v>
      </c>
      <c r="U102" s="133">
        <f t="shared" si="4"/>
        <v>41.325208067098337</v>
      </c>
      <c r="V102" s="136">
        <v>41.325208067098337</v>
      </c>
      <c r="W102" s="129">
        <f t="shared" si="5"/>
        <v>2.4795124840259004</v>
      </c>
      <c r="X102" s="132">
        <f t="shared" si="6"/>
        <v>43.804720551124241</v>
      </c>
      <c r="Y102" s="136">
        <v>43.804720551124241</v>
      </c>
      <c r="Z102" s="129">
        <f t="shared" si="81"/>
        <v>3.5043776440899395</v>
      </c>
      <c r="AA102" s="132">
        <f t="shared" si="82"/>
        <v>47.309098195214183</v>
      </c>
      <c r="AB102" s="132">
        <f>K103</f>
        <v>186.53475227634993</v>
      </c>
      <c r="AC102" s="136">
        <v>47.309098195214183</v>
      </c>
      <c r="AD102" s="129">
        <f t="shared" si="79"/>
        <v>4.7309098195214183</v>
      </c>
      <c r="AE102" s="134">
        <f t="shared" si="80"/>
        <v>52.040008014735605</v>
      </c>
      <c r="AF102" s="136">
        <v>55.682808575767098</v>
      </c>
      <c r="AG102" s="136">
        <v>52.040008014735605</v>
      </c>
      <c r="AH102" s="129">
        <f t="shared" si="76"/>
        <v>3.6428005610314926</v>
      </c>
      <c r="AI102" s="132">
        <f t="shared" si="77"/>
        <v>55.682808575767098</v>
      </c>
      <c r="AK102" s="132">
        <f t="shared" si="78"/>
        <v>8.3524212863650646</v>
      </c>
      <c r="AL102" s="134">
        <f t="shared" si="68"/>
        <v>64.035229862132155</v>
      </c>
      <c r="AM102" s="129">
        <f t="shared" si="69"/>
        <v>14.922780182107994</v>
      </c>
      <c r="AN102" s="134">
        <f t="shared" si="70"/>
        <v>201.45753245845793</v>
      </c>
      <c r="AP102" s="136">
        <v>69.158048251102727</v>
      </c>
      <c r="AQ102" s="129">
        <f t="shared" si="42"/>
        <v>4.841063377577191</v>
      </c>
      <c r="AR102" s="134">
        <f t="shared" si="43"/>
        <v>73.999111628679913</v>
      </c>
      <c r="AS102" s="136">
        <v>79.919040558974302</v>
      </c>
      <c r="AT102" s="136">
        <v>73.999111628679913</v>
      </c>
      <c r="AU102" s="129">
        <f t="shared" si="62"/>
        <v>5.9199289302943932</v>
      </c>
      <c r="AV102" s="134">
        <f t="shared" si="63"/>
        <v>79.919040558974302</v>
      </c>
      <c r="AW102" s="135">
        <f t="shared" si="64"/>
        <v>6.3935232447179438</v>
      </c>
      <c r="AX102" s="135">
        <f t="shared" si="65"/>
        <v>86.312563803692242</v>
      </c>
      <c r="AY102" s="136">
        <v>86.312563803692242</v>
      </c>
      <c r="AZ102" s="135">
        <f t="shared" si="66"/>
        <v>7.7681307423323016</v>
      </c>
      <c r="BA102" s="135">
        <f t="shared" si="67"/>
        <v>94.080694546024546</v>
      </c>
      <c r="BB102" s="136">
        <v>94.080694546024546</v>
      </c>
      <c r="BC102" s="135">
        <f t="shared" si="71"/>
        <v>8.4672625091422091</v>
      </c>
      <c r="BD102" s="135">
        <f t="shared" si="72"/>
        <v>102.54795705516676</v>
      </c>
      <c r="BE102" s="136">
        <v>102.54795705516676</v>
      </c>
      <c r="BF102" s="135">
        <f t="shared" si="73"/>
        <v>9.2293161349650088</v>
      </c>
      <c r="BG102" s="135">
        <f t="shared" si="74"/>
        <v>111.77727319013177</v>
      </c>
      <c r="BH102" s="136">
        <v>125.19054597294758</v>
      </c>
      <c r="BI102" s="136">
        <v>111.77727319013177</v>
      </c>
      <c r="BJ102" s="135">
        <f t="shared" si="58"/>
        <v>13.413272782815813</v>
      </c>
      <c r="BK102" s="135">
        <f t="shared" si="59"/>
        <v>125.19054597294758</v>
      </c>
      <c r="BL102" s="135">
        <f t="shared" si="60"/>
        <v>5.0076218389179026</v>
      </c>
      <c r="BM102" s="135">
        <f t="shared" si="61"/>
        <v>130.19816781186549</v>
      </c>
      <c r="BN102" s="164">
        <v>136.70807620245876</v>
      </c>
      <c r="BO102" s="164">
        <v>130.19816781186549</v>
      </c>
      <c r="BP102" s="135">
        <f t="shared" si="50"/>
        <v>6.5099083905932744</v>
      </c>
      <c r="BQ102" s="135">
        <f t="shared" si="51"/>
        <v>136.70807620245876</v>
      </c>
      <c r="BR102" s="135">
        <f t="shared" si="52"/>
        <v>17.772049906319637</v>
      </c>
      <c r="BS102" s="135">
        <f t="shared" si="53"/>
        <v>154.48012610877839</v>
      </c>
      <c r="BT102" s="164">
        <v>162.20413241421733</v>
      </c>
      <c r="BU102" s="129">
        <f t="shared" si="54"/>
        <v>24.330619862132597</v>
      </c>
      <c r="BV102" s="164">
        <v>154.48012610877839</v>
      </c>
      <c r="BW102" s="135">
        <f t="shared" si="55"/>
        <v>7.7240063054389196</v>
      </c>
      <c r="BX102" s="135">
        <f t="shared" si="56"/>
        <v>162.20413241421733</v>
      </c>
      <c r="BY102" s="132">
        <f t="shared" si="57"/>
        <v>186.53475227634993</v>
      </c>
    </row>
    <row r="103" spans="1:77" ht="16.5" customHeight="1" x14ac:dyDescent="0.3">
      <c r="A103" s="5"/>
      <c r="B103" s="92" t="s">
        <v>346</v>
      </c>
      <c r="C103" s="95">
        <v>9272</v>
      </c>
      <c r="D103" s="88" t="s">
        <v>760</v>
      </c>
      <c r="E103" s="88" t="s">
        <v>761</v>
      </c>
      <c r="F103" s="96">
        <v>30</v>
      </c>
      <c r="G103" s="96">
        <v>47</v>
      </c>
      <c r="H103" s="96">
        <v>7</v>
      </c>
      <c r="I103" s="97" t="s">
        <v>8</v>
      </c>
      <c r="J103" s="93">
        <f>K103*$K$6</f>
        <v>5889.4203975200926</v>
      </c>
      <c r="K103" s="57">
        <v>186.53475227634993</v>
      </c>
      <c r="M103" s="136"/>
      <c r="N103" s="136"/>
      <c r="P103" s="132"/>
      <c r="R103" s="132"/>
      <c r="S103" s="136"/>
      <c r="U103" s="133"/>
      <c r="V103" s="136"/>
      <c r="X103" s="132"/>
      <c r="Y103" s="136"/>
      <c r="AA103" s="132"/>
      <c r="AB103" s="132">
        <f>K104</f>
        <v>157.77622635725118</v>
      </c>
      <c r="AC103" s="136"/>
      <c r="AE103" s="134"/>
      <c r="AF103" s="136">
        <v>47.098051718760551</v>
      </c>
      <c r="AG103" s="136"/>
      <c r="AI103" s="132"/>
      <c r="AK103" s="132">
        <f t="shared" si="78"/>
        <v>7.0647077578140829</v>
      </c>
      <c r="AL103" s="134">
        <f t="shared" si="68"/>
        <v>54.162759476574635</v>
      </c>
      <c r="AM103" s="129">
        <f t="shared" si="69"/>
        <v>12.622098108580094</v>
      </c>
      <c r="AN103" s="134">
        <f t="shared" si="70"/>
        <v>170.39832446583128</v>
      </c>
      <c r="AP103" s="136">
        <v>58.495780234700604</v>
      </c>
      <c r="AQ103" s="129">
        <f t="shared" ref="AQ103:AQ180" si="83">AP103/100*7</f>
        <v>4.0947046164290422</v>
      </c>
      <c r="AR103" s="134">
        <f t="shared" ref="AR103:AR180" si="84">AP103+AQ103</f>
        <v>62.590484851129645</v>
      </c>
      <c r="AS103" s="136">
        <v>67.597723639220021</v>
      </c>
      <c r="AT103" s="136">
        <v>62.590484851129645</v>
      </c>
      <c r="AU103" s="129">
        <f t="shared" si="62"/>
        <v>5.0072387880903717</v>
      </c>
      <c r="AV103" s="134">
        <f t="shared" si="63"/>
        <v>67.597723639220021</v>
      </c>
      <c r="AW103" s="135">
        <f t="shared" si="64"/>
        <v>5.4078178911376016</v>
      </c>
      <c r="AX103" s="135">
        <f t="shared" si="65"/>
        <v>73.005541530357618</v>
      </c>
      <c r="AY103" s="136">
        <v>73.005541530357618</v>
      </c>
      <c r="AZ103" s="135">
        <f t="shared" si="66"/>
        <v>6.5704987377321862</v>
      </c>
      <c r="BA103" s="135">
        <f t="shared" si="67"/>
        <v>79.576040268089798</v>
      </c>
      <c r="BB103" s="136">
        <v>79.576040268089798</v>
      </c>
      <c r="BC103" s="135">
        <f t="shared" si="71"/>
        <v>7.1618436241280818</v>
      </c>
      <c r="BD103" s="135">
        <f t="shared" si="72"/>
        <v>86.73788389221788</v>
      </c>
      <c r="BE103" s="136">
        <v>86.73788389221788</v>
      </c>
      <c r="BF103" s="135">
        <f t="shared" si="73"/>
        <v>7.8064095502996089</v>
      </c>
      <c r="BG103" s="135">
        <f t="shared" si="74"/>
        <v>94.544293442517485</v>
      </c>
      <c r="BH103" s="136">
        <v>105.88960865561958</v>
      </c>
      <c r="BI103" s="136">
        <v>94.544293442517485</v>
      </c>
      <c r="BJ103" s="135">
        <f t="shared" si="58"/>
        <v>11.345315213102099</v>
      </c>
      <c r="BK103" s="135">
        <f t="shared" si="59"/>
        <v>105.88960865561958</v>
      </c>
      <c r="BL103" s="135">
        <f t="shared" si="60"/>
        <v>4.2355843462247833</v>
      </c>
      <c r="BM103" s="135">
        <f t="shared" si="61"/>
        <v>110.12519300184437</v>
      </c>
      <c r="BN103" s="164">
        <v>115.63145265193658</v>
      </c>
      <c r="BO103" s="164">
        <v>110.12519300184437</v>
      </c>
      <c r="BP103" s="135">
        <f t="shared" si="50"/>
        <v>5.5062596500922183</v>
      </c>
      <c r="BQ103" s="135">
        <f t="shared" si="51"/>
        <v>115.63145265193658</v>
      </c>
      <c r="BR103" s="135">
        <f t="shared" si="52"/>
        <v>15.032088844751758</v>
      </c>
      <c r="BS103" s="135">
        <f t="shared" si="53"/>
        <v>130.66354149668834</v>
      </c>
      <c r="BT103" s="164">
        <v>137.19671857152275</v>
      </c>
      <c r="BU103" s="129">
        <f t="shared" si="54"/>
        <v>20.579507785728413</v>
      </c>
      <c r="BV103" s="164">
        <v>130.66354149668834</v>
      </c>
      <c r="BW103" s="135">
        <f t="shared" si="55"/>
        <v>6.5331770748344162</v>
      </c>
      <c r="BX103" s="135">
        <f t="shared" si="56"/>
        <v>137.19671857152275</v>
      </c>
      <c r="BY103" s="132">
        <f t="shared" si="57"/>
        <v>157.77622635725118</v>
      </c>
    </row>
    <row r="104" spans="1:77" ht="16.5" customHeight="1" x14ac:dyDescent="0.3">
      <c r="A104" s="5"/>
      <c r="B104" s="92" t="s">
        <v>446</v>
      </c>
      <c r="C104" s="95">
        <v>6690</v>
      </c>
      <c r="D104" s="88" t="s">
        <v>42</v>
      </c>
      <c r="E104" s="88" t="s">
        <v>762</v>
      </c>
      <c r="F104" s="96">
        <v>30</v>
      </c>
      <c r="G104" s="96">
        <v>42</v>
      </c>
      <c r="H104" s="96">
        <v>6</v>
      </c>
      <c r="I104" s="97" t="s">
        <v>8</v>
      </c>
      <c r="J104" s="93">
        <f>K104*$K$6</f>
        <v>4981.4338315657305</v>
      </c>
      <c r="K104" s="57">
        <v>157.77622635725118</v>
      </c>
      <c r="M104" s="136">
        <v>36.641492262011987</v>
      </c>
      <c r="N104" s="136">
        <v>34.56744553019999</v>
      </c>
      <c r="O104" s="129">
        <f>N104/100*6</f>
        <v>2.0740467318119995</v>
      </c>
      <c r="P104" s="132">
        <f t="shared" si="0"/>
        <v>36.641492262011987</v>
      </c>
      <c r="Q104" s="129">
        <f t="shared" si="1"/>
        <v>4.7633939940615582</v>
      </c>
      <c r="R104" s="132">
        <f t="shared" si="2"/>
        <v>41.404886256073546</v>
      </c>
      <c r="S104" s="136">
        <v>41.404886256073546</v>
      </c>
      <c r="T104" s="129">
        <f t="shared" si="3"/>
        <v>4.1404886256073548</v>
      </c>
      <c r="U104" s="133">
        <f t="shared" si="4"/>
        <v>45.5453748816809</v>
      </c>
      <c r="V104" s="136">
        <v>45.5453748816809</v>
      </c>
      <c r="W104" s="129">
        <f t="shared" ref="W104:W184" si="85">V104/100*6</f>
        <v>2.7327224929008542</v>
      </c>
      <c r="X104" s="132">
        <f t="shared" ref="X104:X184" si="86">V104+W104</f>
        <v>48.278097374581755</v>
      </c>
      <c r="Y104" s="136">
        <v>48.278097374581755</v>
      </c>
      <c r="Z104" s="129">
        <f t="shared" si="81"/>
        <v>3.8622477899665402</v>
      </c>
      <c r="AA104" s="132">
        <f t="shared" si="82"/>
        <v>52.140345164548293</v>
      </c>
      <c r="AB104" s="132">
        <f>K105</f>
        <v>205.58384623480913</v>
      </c>
      <c r="AC104" s="136">
        <v>52.140345164548293</v>
      </c>
      <c r="AD104" s="129">
        <f t="shared" si="79"/>
        <v>5.2140345164548298</v>
      </c>
      <c r="AE104" s="134">
        <f t="shared" si="80"/>
        <v>57.354379681003124</v>
      </c>
      <c r="AF104" s="136">
        <v>61.369186258673345</v>
      </c>
      <c r="AG104" s="136">
        <v>57.354379681003124</v>
      </c>
      <c r="AH104" s="129">
        <f t="shared" si="76"/>
        <v>4.0148065776702184</v>
      </c>
      <c r="AI104" s="132">
        <f t="shared" si="77"/>
        <v>61.369186258673345</v>
      </c>
      <c r="AK104" s="132">
        <f t="shared" si="78"/>
        <v>9.2053779388010017</v>
      </c>
      <c r="AL104" s="134">
        <f t="shared" si="68"/>
        <v>70.574564197474345</v>
      </c>
      <c r="AM104" s="129">
        <f t="shared" si="69"/>
        <v>16.446707698784731</v>
      </c>
      <c r="AN104" s="134">
        <f t="shared" si="70"/>
        <v>222.03055393359386</v>
      </c>
      <c r="AP104" s="136">
        <v>76.220529333272296</v>
      </c>
      <c r="AQ104" s="129">
        <f t="shared" si="83"/>
        <v>5.33543705332906</v>
      </c>
      <c r="AR104" s="134">
        <f t="shared" si="84"/>
        <v>81.555966386601355</v>
      </c>
      <c r="AS104" s="136">
        <v>88.080443697529461</v>
      </c>
      <c r="AT104" s="136">
        <v>81.555966386601355</v>
      </c>
      <c r="AU104" s="129">
        <f t="shared" si="62"/>
        <v>6.5244773109281082</v>
      </c>
      <c r="AV104" s="134">
        <f t="shared" si="63"/>
        <v>88.080443697529461</v>
      </c>
      <c r="AW104" s="135">
        <f t="shared" si="64"/>
        <v>7.0464354958023572</v>
      </c>
      <c r="AX104" s="135">
        <f t="shared" si="65"/>
        <v>95.126879193331817</v>
      </c>
      <c r="AY104" s="136">
        <v>95.126879193331817</v>
      </c>
      <c r="AZ104" s="135">
        <f t="shared" si="66"/>
        <v>8.5614191273998639</v>
      </c>
      <c r="BA104" s="135">
        <f t="shared" si="67"/>
        <v>103.68829832073168</v>
      </c>
      <c r="BB104" s="136">
        <v>103.68829832073168</v>
      </c>
      <c r="BC104" s="135">
        <f t="shared" si="71"/>
        <v>9.3319468488658508</v>
      </c>
      <c r="BD104" s="135">
        <f t="shared" si="72"/>
        <v>113.02024516959753</v>
      </c>
      <c r="BE104" s="136">
        <v>113.02024516959753</v>
      </c>
      <c r="BF104" s="135">
        <f t="shared" si="73"/>
        <v>10.171822065263777</v>
      </c>
      <c r="BG104" s="135">
        <f t="shared" si="74"/>
        <v>123.19206723486131</v>
      </c>
      <c r="BH104" s="136">
        <v>137.97511530304467</v>
      </c>
      <c r="BI104" s="136">
        <v>123.19206723486131</v>
      </c>
      <c r="BJ104" s="135">
        <f t="shared" si="58"/>
        <v>14.783048068183358</v>
      </c>
      <c r="BK104" s="135">
        <f t="shared" si="59"/>
        <v>137.97511530304467</v>
      </c>
      <c r="BL104" s="135">
        <f t="shared" si="60"/>
        <v>5.5190046121217868</v>
      </c>
      <c r="BM104" s="135">
        <f t="shared" si="61"/>
        <v>143.49411991516646</v>
      </c>
      <c r="BN104" s="164">
        <v>150.6688259109248</v>
      </c>
      <c r="BO104" s="164">
        <v>143.49411991516646</v>
      </c>
      <c r="BP104" s="135">
        <f t="shared" si="50"/>
        <v>7.1747059957583232</v>
      </c>
      <c r="BQ104" s="135">
        <f t="shared" si="51"/>
        <v>150.6688259109248</v>
      </c>
      <c r="BR104" s="135">
        <f t="shared" si="52"/>
        <v>19.586947368420223</v>
      </c>
      <c r="BS104" s="135">
        <f t="shared" si="53"/>
        <v>170.25577327934502</v>
      </c>
      <c r="BT104" s="164">
        <v>178.76856194331228</v>
      </c>
      <c r="BU104" s="129">
        <f t="shared" si="54"/>
        <v>26.815284291496841</v>
      </c>
      <c r="BV104" s="164">
        <v>170.25577327934502</v>
      </c>
      <c r="BW104" s="135">
        <f t="shared" si="55"/>
        <v>8.5127886639672514</v>
      </c>
      <c r="BX104" s="135">
        <f t="shared" si="56"/>
        <v>178.76856194331228</v>
      </c>
      <c r="BY104" s="132">
        <f t="shared" si="57"/>
        <v>205.58384623480913</v>
      </c>
    </row>
    <row r="105" spans="1:77" ht="16.5" customHeight="1" x14ac:dyDescent="0.3">
      <c r="A105" s="5"/>
      <c r="B105" s="92" t="s">
        <v>337</v>
      </c>
      <c r="C105" s="95">
        <v>8573</v>
      </c>
      <c r="D105" s="88" t="s">
        <v>42</v>
      </c>
      <c r="E105" s="88" t="s">
        <v>156</v>
      </c>
      <c r="F105" s="280" t="s">
        <v>35</v>
      </c>
      <c r="G105" s="280" t="s">
        <v>36</v>
      </c>
      <c r="H105" s="96" t="s">
        <v>12</v>
      </c>
      <c r="I105" s="97" t="s">
        <v>8</v>
      </c>
      <c r="J105" s="93">
        <f>K105*$K$6</f>
        <v>6490.8532197913028</v>
      </c>
      <c r="K105" s="57">
        <v>205.58384623480913</v>
      </c>
      <c r="M105" s="137">
        <v>28.094968196133379</v>
      </c>
      <c r="N105" s="137">
        <v>26.504686977484319</v>
      </c>
      <c r="O105" s="129">
        <f>N105/100*6</f>
        <v>1.5902812186490594</v>
      </c>
      <c r="P105" s="132">
        <f t="shared" ref="P105:P185" si="87">N105+O105</f>
        <v>28.094968196133379</v>
      </c>
      <c r="Q105" s="129">
        <f t="shared" ref="Q105:Q185" si="88">M105/100*13</f>
        <v>3.6523458654973395</v>
      </c>
      <c r="R105" s="132">
        <f t="shared" ref="R105:R185" si="89">M105+Q105</f>
        <v>31.747314061630718</v>
      </c>
      <c r="S105" s="137">
        <v>31.747314061630718</v>
      </c>
      <c r="T105" s="129">
        <f t="shared" ref="T105:T185" si="90">S105/100*10</f>
        <v>3.1747314061630716</v>
      </c>
      <c r="U105" s="133">
        <f t="shared" ref="U105:U185" si="91">S105+T105</f>
        <v>34.922045467793787</v>
      </c>
      <c r="V105" s="137">
        <v>34.922045467793787</v>
      </c>
      <c r="W105" s="129">
        <f t="shared" si="85"/>
        <v>2.0953227280676274</v>
      </c>
      <c r="X105" s="132">
        <f t="shared" si="86"/>
        <v>37.017368195861415</v>
      </c>
      <c r="Y105" s="137">
        <v>37.017368195861415</v>
      </c>
      <c r="Z105" s="129">
        <f t="shared" si="81"/>
        <v>2.9613894556689133</v>
      </c>
      <c r="AA105" s="132">
        <f t="shared" si="82"/>
        <v>39.97875765153033</v>
      </c>
      <c r="AB105" s="132">
        <f>K106</f>
        <v>157.63199763547465</v>
      </c>
      <c r="AC105" s="137">
        <v>39.97875765153033</v>
      </c>
      <c r="AD105" s="129">
        <f t="shared" si="79"/>
        <v>3.997875765153033</v>
      </c>
      <c r="AE105" s="134">
        <f t="shared" si="80"/>
        <v>43.976633416683363</v>
      </c>
      <c r="AF105" s="137">
        <v>47.054997755851197</v>
      </c>
      <c r="AG105" s="137">
        <v>43.976633416683363</v>
      </c>
      <c r="AH105" s="129">
        <f t="shared" si="76"/>
        <v>3.0783643391678357</v>
      </c>
      <c r="AI105" s="132">
        <f t="shared" si="77"/>
        <v>47.054997755851197</v>
      </c>
      <c r="AK105" s="132">
        <f t="shared" si="78"/>
        <v>7.0582496633776799</v>
      </c>
      <c r="AL105" s="134">
        <f t="shared" si="68"/>
        <v>54.113247419228877</v>
      </c>
      <c r="AM105" s="129">
        <f t="shared" si="69"/>
        <v>12.610559810837971</v>
      </c>
      <c r="AN105" s="134">
        <f t="shared" si="70"/>
        <v>170.24255744631262</v>
      </c>
      <c r="AP105" s="137">
        <v>58.44230721276719</v>
      </c>
      <c r="AQ105" s="129">
        <f t="shared" si="83"/>
        <v>4.0909615048937029</v>
      </c>
      <c r="AR105" s="134">
        <f t="shared" si="84"/>
        <v>62.533268717660896</v>
      </c>
      <c r="AS105" s="137">
        <v>67.535930215073762</v>
      </c>
      <c r="AT105" s="137">
        <v>62.533268717660896</v>
      </c>
      <c r="AU105" s="129">
        <f t="shared" si="62"/>
        <v>5.0026614974128716</v>
      </c>
      <c r="AV105" s="134">
        <f t="shared" si="63"/>
        <v>67.535930215073762</v>
      </c>
      <c r="AW105" s="135">
        <f t="shared" si="64"/>
        <v>5.4028744172059007</v>
      </c>
      <c r="AX105" s="135">
        <f t="shared" si="65"/>
        <v>72.93880463227967</v>
      </c>
      <c r="AY105" s="137">
        <v>72.93880463227967</v>
      </c>
      <c r="AZ105" s="135">
        <f t="shared" si="66"/>
        <v>6.5644924169051704</v>
      </c>
      <c r="BA105" s="135">
        <f t="shared" si="67"/>
        <v>79.503297049184837</v>
      </c>
      <c r="BB105" s="137">
        <v>79.503297049184837</v>
      </c>
      <c r="BC105" s="135">
        <f t="shared" si="71"/>
        <v>7.1552967344266358</v>
      </c>
      <c r="BD105" s="135">
        <f t="shared" si="72"/>
        <v>86.658593783611479</v>
      </c>
      <c r="BE105" s="137">
        <v>86.658593783611479</v>
      </c>
      <c r="BF105" s="135">
        <f t="shared" si="73"/>
        <v>7.7992734405250337</v>
      </c>
      <c r="BG105" s="135">
        <f t="shared" si="74"/>
        <v>94.457867224136507</v>
      </c>
      <c r="BH105" s="137">
        <v>105.79281129103289</v>
      </c>
      <c r="BI105" s="137">
        <v>94.457867224136507</v>
      </c>
      <c r="BJ105" s="135">
        <f t="shared" si="58"/>
        <v>11.33494406689638</v>
      </c>
      <c r="BK105" s="135">
        <f t="shared" si="59"/>
        <v>105.79281129103289</v>
      </c>
      <c r="BL105" s="135">
        <f t="shared" si="60"/>
        <v>4.2317124516413154</v>
      </c>
      <c r="BM105" s="135">
        <f t="shared" si="61"/>
        <v>110.02452374267421</v>
      </c>
      <c r="BN105" s="161">
        <v>115.52574992980792</v>
      </c>
      <c r="BO105" s="161">
        <v>110.02452374267421</v>
      </c>
      <c r="BP105" s="135">
        <f t="shared" si="50"/>
        <v>5.5012261871337103</v>
      </c>
      <c r="BQ105" s="135">
        <f t="shared" si="51"/>
        <v>115.52574992980792</v>
      </c>
      <c r="BR105" s="135">
        <f t="shared" si="52"/>
        <v>15.018347490875028</v>
      </c>
      <c r="BS105" s="135">
        <f t="shared" si="53"/>
        <v>130.54409742068293</v>
      </c>
      <c r="BT105" s="161">
        <v>137.07130229171707</v>
      </c>
      <c r="BU105" s="129">
        <f t="shared" si="54"/>
        <v>20.560695343757558</v>
      </c>
      <c r="BV105" s="161">
        <v>130.54409742068293</v>
      </c>
      <c r="BW105" s="135">
        <f t="shared" si="55"/>
        <v>6.5272048710341473</v>
      </c>
      <c r="BX105" s="135">
        <f t="shared" si="56"/>
        <v>137.07130229171707</v>
      </c>
      <c r="BY105" s="132">
        <f t="shared" si="57"/>
        <v>157.63199763547465</v>
      </c>
    </row>
    <row r="106" spans="1:77" ht="16.5" customHeight="1" thickBot="1" x14ac:dyDescent="0.35">
      <c r="A106" s="5"/>
      <c r="B106" s="92" t="s">
        <v>347</v>
      </c>
      <c r="C106" s="95">
        <v>9825</v>
      </c>
      <c r="D106" s="347" t="s">
        <v>42</v>
      </c>
      <c r="E106" s="88" t="s">
        <v>157</v>
      </c>
      <c r="F106" s="280" t="s">
        <v>37</v>
      </c>
      <c r="G106" s="280" t="s">
        <v>43</v>
      </c>
      <c r="H106" s="96" t="s">
        <v>12</v>
      </c>
      <c r="I106" s="97" t="s">
        <v>8</v>
      </c>
      <c r="J106" s="93">
        <f>K106*$K$6</f>
        <v>4976.880130094165</v>
      </c>
      <c r="K106" s="57">
        <v>157.63199763547465</v>
      </c>
      <c r="M106" s="139"/>
      <c r="N106" s="139"/>
      <c r="P106" s="132"/>
      <c r="R106" s="132"/>
      <c r="S106" s="139"/>
      <c r="U106" s="133"/>
      <c r="V106" s="139"/>
      <c r="X106" s="132"/>
      <c r="Y106" s="139"/>
      <c r="AA106" s="132"/>
      <c r="AB106" s="132"/>
      <c r="AC106" s="139"/>
      <c r="AE106" s="134"/>
      <c r="AF106" s="139"/>
      <c r="AG106" s="139"/>
      <c r="AI106" s="132"/>
      <c r="AK106" s="132"/>
      <c r="AL106" s="134"/>
      <c r="AN106" s="134"/>
      <c r="AP106" s="139"/>
      <c r="AR106" s="134"/>
      <c r="AS106" s="139"/>
      <c r="AT106" s="139"/>
      <c r="AV106" s="134"/>
      <c r="AW106" s="135"/>
      <c r="AX106" s="135"/>
      <c r="AY106" s="139"/>
      <c r="AZ106" s="135"/>
      <c r="BA106" s="135"/>
      <c r="BB106" s="139"/>
      <c r="BC106" s="135"/>
      <c r="BD106" s="135"/>
      <c r="BE106" s="139"/>
      <c r="BF106" s="135"/>
      <c r="BG106" s="135"/>
      <c r="BH106" s="139"/>
      <c r="BI106" s="139"/>
      <c r="BJ106" s="135"/>
      <c r="BK106" s="135"/>
      <c r="BL106" s="135"/>
      <c r="BM106" s="135"/>
      <c r="BN106" s="165"/>
      <c r="BO106" s="165"/>
      <c r="BP106" s="135">
        <f t="shared" si="50"/>
        <v>0</v>
      </c>
      <c r="BQ106" s="135">
        <f t="shared" si="51"/>
        <v>0</v>
      </c>
      <c r="BR106" s="135">
        <f t="shared" si="52"/>
        <v>0</v>
      </c>
      <c r="BS106" s="135">
        <f t="shared" si="53"/>
        <v>0</v>
      </c>
      <c r="BT106" s="165"/>
      <c r="BU106" s="129">
        <f t="shared" si="54"/>
        <v>0</v>
      </c>
      <c r="BV106" s="165"/>
      <c r="BW106" s="135">
        <f t="shared" si="55"/>
        <v>0</v>
      </c>
      <c r="BX106" s="135">
        <f t="shared" si="56"/>
        <v>0</v>
      </c>
      <c r="BY106" s="132">
        <f t="shared" si="57"/>
        <v>0</v>
      </c>
    </row>
    <row r="107" spans="1:77" ht="16.5" customHeight="1" thickTop="1" x14ac:dyDescent="0.3">
      <c r="A107" s="5"/>
      <c r="B107" s="92" t="s">
        <v>708</v>
      </c>
      <c r="C107" s="544" t="s">
        <v>711</v>
      </c>
      <c r="D107" s="546" t="s">
        <v>42</v>
      </c>
      <c r="E107" s="545" t="s">
        <v>713</v>
      </c>
      <c r="F107" s="101">
        <v>31</v>
      </c>
      <c r="G107" s="101">
        <v>55</v>
      </c>
      <c r="H107" s="101">
        <v>7</v>
      </c>
      <c r="I107" s="314" t="s">
        <v>8</v>
      </c>
      <c r="J107" s="93">
        <f>K111*$K$6</f>
        <v>7392.8292079167995</v>
      </c>
      <c r="K107" s="57">
        <v>305.36681347553497</v>
      </c>
      <c r="M107" s="142">
        <v>54.425948039999994</v>
      </c>
      <c r="N107" s="142">
        <v>51.345233999999998</v>
      </c>
      <c r="O107" s="129">
        <f>N107/100*6</f>
        <v>3.0807140399999997</v>
      </c>
      <c r="P107" s="132">
        <f t="shared" si="87"/>
        <v>54.425948039999994</v>
      </c>
      <c r="Q107" s="129">
        <f t="shared" si="88"/>
        <v>7.0753732451999989</v>
      </c>
      <c r="R107" s="132">
        <f t="shared" si="89"/>
        <v>61.501321285199992</v>
      </c>
      <c r="S107" s="142">
        <v>61.501321285199992</v>
      </c>
      <c r="T107" s="129">
        <f t="shared" si="90"/>
        <v>6.1501321285199992</v>
      </c>
      <c r="U107" s="133">
        <f t="shared" si="91"/>
        <v>67.651453413719992</v>
      </c>
      <c r="V107" s="142">
        <v>67.651453413719992</v>
      </c>
      <c r="W107" s="129">
        <f t="shared" si="85"/>
        <v>4.0590872048231992</v>
      </c>
      <c r="X107" s="132">
        <f t="shared" si="86"/>
        <v>71.710540618543192</v>
      </c>
      <c r="Y107" s="142">
        <v>71.710540618543192</v>
      </c>
      <c r="Z107" s="129">
        <f t="shared" si="81"/>
        <v>5.7368432494834556</v>
      </c>
      <c r="AA107" s="132">
        <f t="shared" si="82"/>
        <v>77.447383868026648</v>
      </c>
      <c r="AB107" s="132">
        <f t="shared" ref="AB107:AB121" si="92">K107</f>
        <v>305.36681347553497</v>
      </c>
      <c r="AC107" s="142">
        <v>77.447383868026648</v>
      </c>
      <c r="AD107" s="129">
        <f t="shared" si="79"/>
        <v>7.7447383868026654</v>
      </c>
      <c r="AE107" s="134">
        <f t="shared" si="80"/>
        <v>85.192122254829314</v>
      </c>
      <c r="AF107" s="142">
        <v>91.155570812667364</v>
      </c>
      <c r="AG107" s="142">
        <v>85.192122254829314</v>
      </c>
      <c r="AH107" s="129">
        <f t="shared" si="76"/>
        <v>5.9634485578380518</v>
      </c>
      <c r="AI107" s="132">
        <f t="shared" si="77"/>
        <v>91.155570812667364</v>
      </c>
      <c r="AK107" s="132">
        <f t="shared" si="78"/>
        <v>13.673335621900105</v>
      </c>
      <c r="AL107" s="134">
        <f t="shared" si="68"/>
        <v>104.82890643456747</v>
      </c>
      <c r="AM107" s="129">
        <f t="shared" si="69"/>
        <v>24.429345078042797</v>
      </c>
      <c r="AN107" s="134">
        <f t="shared" si="70"/>
        <v>329.79615855357775</v>
      </c>
      <c r="AP107" s="142">
        <v>113.21521894933286</v>
      </c>
      <c r="AQ107" s="129">
        <f t="shared" si="83"/>
        <v>7.9250653264533</v>
      </c>
      <c r="AR107" s="134">
        <f t="shared" si="84"/>
        <v>121.14028427578617</v>
      </c>
      <c r="AS107" s="142">
        <v>130.83150701784908</v>
      </c>
      <c r="AT107" s="142">
        <v>121.14028427578617</v>
      </c>
      <c r="AU107" s="129">
        <f t="shared" si="62"/>
        <v>9.6912227420628945</v>
      </c>
      <c r="AV107" s="134">
        <f t="shared" si="63"/>
        <v>130.83150701784908</v>
      </c>
      <c r="AW107" s="135">
        <f t="shared" si="64"/>
        <v>10.466520561427926</v>
      </c>
      <c r="AX107" s="135">
        <f t="shared" si="65"/>
        <v>141.298027579277</v>
      </c>
      <c r="AY107" s="142">
        <v>141.298027579277</v>
      </c>
      <c r="AZ107" s="135">
        <f t="shared" si="66"/>
        <v>12.71682248213493</v>
      </c>
      <c r="BA107" s="135">
        <f t="shared" si="67"/>
        <v>154.01485006141195</v>
      </c>
      <c r="BB107" s="142">
        <v>154.01485006141195</v>
      </c>
      <c r="BC107" s="135">
        <f t="shared" si="71"/>
        <v>13.861336505527076</v>
      </c>
      <c r="BD107" s="135">
        <f t="shared" si="72"/>
        <v>167.87618656693903</v>
      </c>
      <c r="BE107" s="142">
        <v>167.87618656693903</v>
      </c>
      <c r="BF107" s="135">
        <f t="shared" si="73"/>
        <v>15.108856791024513</v>
      </c>
      <c r="BG107" s="135">
        <f t="shared" si="74"/>
        <v>182.98504335796355</v>
      </c>
      <c r="BH107" s="142">
        <v>204.94324856091919</v>
      </c>
      <c r="BI107" s="142">
        <v>182.98504335796355</v>
      </c>
      <c r="BJ107" s="135">
        <f t="shared" si="58"/>
        <v>21.958205202955625</v>
      </c>
      <c r="BK107" s="135">
        <f t="shared" si="59"/>
        <v>204.94324856091919</v>
      </c>
      <c r="BL107" s="135">
        <f t="shared" si="60"/>
        <v>8.1977299424367676</v>
      </c>
      <c r="BM107" s="135">
        <f t="shared" si="61"/>
        <v>213.14097850335597</v>
      </c>
      <c r="BN107" s="131">
        <v>223.79802742852377</v>
      </c>
      <c r="BO107" s="131">
        <v>213.14097850335597</v>
      </c>
      <c r="BP107" s="135">
        <f t="shared" si="50"/>
        <v>10.657048925167798</v>
      </c>
      <c r="BQ107" s="135">
        <f t="shared" si="51"/>
        <v>223.79802742852377</v>
      </c>
      <c r="BR107" s="135">
        <f t="shared" si="52"/>
        <v>29.093743565708088</v>
      </c>
      <c r="BS107" s="135">
        <f t="shared" si="53"/>
        <v>252.89177099423185</v>
      </c>
      <c r="BT107" s="131">
        <v>265.53635954394343</v>
      </c>
      <c r="BU107" s="129">
        <f t="shared" si="54"/>
        <v>39.830453931591514</v>
      </c>
      <c r="BV107" s="131">
        <v>252.89177099423185</v>
      </c>
      <c r="BW107" s="135">
        <f t="shared" si="55"/>
        <v>12.644588549711592</v>
      </c>
      <c r="BX107" s="135">
        <f t="shared" si="56"/>
        <v>265.53635954394343</v>
      </c>
      <c r="BY107" s="132">
        <f t="shared" si="57"/>
        <v>305.36681347553497</v>
      </c>
    </row>
    <row r="108" spans="1:77" ht="16.5" customHeight="1" thickBot="1" x14ac:dyDescent="0.35">
      <c r="A108" s="5"/>
      <c r="B108" s="275" t="s">
        <v>804</v>
      </c>
      <c r="C108" s="284" t="s">
        <v>805</v>
      </c>
      <c r="D108" s="547" t="s">
        <v>760</v>
      </c>
      <c r="E108" s="377" t="s">
        <v>806</v>
      </c>
      <c r="F108" s="276">
        <v>50</v>
      </c>
      <c r="G108" s="276">
        <v>70</v>
      </c>
      <c r="H108" s="276">
        <v>10</v>
      </c>
      <c r="I108" s="378" t="s">
        <v>8</v>
      </c>
      <c r="J108" s="278">
        <f>K99*$K$6</f>
        <v>9237.8981757230395</v>
      </c>
      <c r="K108" s="57">
        <v>291.33626406026843</v>
      </c>
      <c r="M108" s="136">
        <v>51.925263879999996</v>
      </c>
      <c r="N108" s="136">
        <v>48.986097999999998</v>
      </c>
      <c r="O108" s="129">
        <f t="shared" ref="O108:O126" si="93">N108/100*6</f>
        <v>2.93916588</v>
      </c>
      <c r="P108" s="132">
        <f t="shared" si="87"/>
        <v>51.925263879999996</v>
      </c>
      <c r="Q108" s="129">
        <f t="shared" si="88"/>
        <v>6.7502843043999992</v>
      </c>
      <c r="R108" s="132">
        <f t="shared" si="89"/>
        <v>58.675548184399993</v>
      </c>
      <c r="S108" s="136">
        <v>58.675548184399993</v>
      </c>
      <c r="T108" s="129">
        <f t="shared" si="90"/>
        <v>5.8675548184399995</v>
      </c>
      <c r="U108" s="133">
        <f t="shared" si="91"/>
        <v>64.543103002839999</v>
      </c>
      <c r="V108" s="136">
        <v>64.543103002839999</v>
      </c>
      <c r="W108" s="129">
        <f t="shared" si="85"/>
        <v>3.8725861801703996</v>
      </c>
      <c r="X108" s="132">
        <f t="shared" si="86"/>
        <v>68.4156891830104</v>
      </c>
      <c r="Y108" s="136">
        <v>68.4156891830104</v>
      </c>
      <c r="Z108" s="129">
        <f t="shared" si="81"/>
        <v>5.4732551346408318</v>
      </c>
      <c r="AA108" s="132">
        <f t="shared" si="82"/>
        <v>73.888944317651237</v>
      </c>
      <c r="AB108" s="132">
        <f t="shared" si="92"/>
        <v>291.33626406026843</v>
      </c>
      <c r="AC108" s="136">
        <v>73.888944317651237</v>
      </c>
      <c r="AD108" s="129">
        <f t="shared" si="79"/>
        <v>7.3888944317651237</v>
      </c>
      <c r="AE108" s="134">
        <f t="shared" si="80"/>
        <v>81.277838749416361</v>
      </c>
      <c r="AF108" s="136">
        <v>86.9672874618755</v>
      </c>
      <c r="AG108" s="136">
        <v>81.277838749416361</v>
      </c>
      <c r="AH108" s="129">
        <f t="shared" si="76"/>
        <v>5.6894487124591455</v>
      </c>
      <c r="AI108" s="132">
        <f t="shared" si="77"/>
        <v>86.9672874618755</v>
      </c>
      <c r="AK108" s="132">
        <f t="shared" si="78"/>
        <v>13.045093119281324</v>
      </c>
      <c r="AL108" s="134">
        <f t="shared" si="68"/>
        <v>100.01238058115682</v>
      </c>
      <c r="AM108" s="129">
        <f t="shared" si="69"/>
        <v>23.306901124821476</v>
      </c>
      <c r="AN108" s="134">
        <f t="shared" si="70"/>
        <v>314.64316518508991</v>
      </c>
      <c r="AP108" s="136">
        <v>108.01337102764937</v>
      </c>
      <c r="AQ108" s="129">
        <f t="shared" si="83"/>
        <v>7.5609359719354554</v>
      </c>
      <c r="AR108" s="134">
        <f t="shared" si="84"/>
        <v>115.57430699958482</v>
      </c>
      <c r="AS108" s="136">
        <v>124.82025155955161</v>
      </c>
      <c r="AT108" s="136">
        <v>115.57430699958482</v>
      </c>
      <c r="AU108" s="129">
        <f t="shared" si="62"/>
        <v>9.2459445599667855</v>
      </c>
      <c r="AV108" s="134">
        <f t="shared" si="63"/>
        <v>124.82025155955161</v>
      </c>
      <c r="AW108" s="135">
        <f t="shared" si="64"/>
        <v>9.9856201247641287</v>
      </c>
      <c r="AX108" s="135">
        <f t="shared" si="65"/>
        <v>134.80587168431575</v>
      </c>
      <c r="AY108" s="136">
        <v>134.80587168431575</v>
      </c>
      <c r="AZ108" s="135">
        <f t="shared" si="66"/>
        <v>12.132528451588417</v>
      </c>
      <c r="BA108" s="135">
        <f t="shared" si="67"/>
        <v>146.93840013590417</v>
      </c>
      <c r="BB108" s="136">
        <v>146.93840013590417</v>
      </c>
      <c r="BC108" s="135">
        <f t="shared" si="71"/>
        <v>13.224456012231377</v>
      </c>
      <c r="BD108" s="135">
        <f t="shared" si="72"/>
        <v>160.16285614813555</v>
      </c>
      <c r="BE108" s="136">
        <v>160.16285614813555</v>
      </c>
      <c r="BF108" s="135">
        <f t="shared" si="73"/>
        <v>14.414657053332199</v>
      </c>
      <c r="BG108" s="135">
        <f t="shared" si="74"/>
        <v>174.57751320146775</v>
      </c>
      <c r="BH108" s="136">
        <v>195.52681478564389</v>
      </c>
      <c r="BI108" s="136">
        <v>174.57751320146775</v>
      </c>
      <c r="BJ108" s="135">
        <f t="shared" si="58"/>
        <v>20.94930158417613</v>
      </c>
      <c r="BK108" s="135">
        <f t="shared" si="59"/>
        <v>195.52681478564389</v>
      </c>
      <c r="BL108" s="135">
        <f t="shared" si="60"/>
        <v>7.8210725914257555</v>
      </c>
      <c r="BM108" s="135">
        <f t="shared" si="61"/>
        <v>203.34788737706964</v>
      </c>
      <c r="BN108" s="136">
        <v>213.51528174592312</v>
      </c>
      <c r="BO108" s="136">
        <v>203.34788737706964</v>
      </c>
      <c r="BP108" s="135">
        <f t="shared" si="50"/>
        <v>10.167394368853483</v>
      </c>
      <c r="BQ108" s="135">
        <f t="shared" si="51"/>
        <v>213.51528174592312</v>
      </c>
      <c r="BR108" s="135">
        <f t="shared" si="52"/>
        <v>27.756986626970004</v>
      </c>
      <c r="BS108" s="135">
        <f t="shared" si="53"/>
        <v>241.27226837289311</v>
      </c>
      <c r="BT108" s="136">
        <v>253.33588179153776</v>
      </c>
      <c r="BU108" s="129">
        <f t="shared" si="54"/>
        <v>38.000382268730661</v>
      </c>
      <c r="BV108" s="136">
        <v>241.27226837289311</v>
      </c>
      <c r="BW108" s="135">
        <f t="shared" si="55"/>
        <v>12.063613418644657</v>
      </c>
      <c r="BX108" s="135">
        <f t="shared" si="56"/>
        <v>253.33588179153776</v>
      </c>
      <c r="BY108" s="132">
        <f t="shared" si="57"/>
        <v>291.33626406026843</v>
      </c>
    </row>
    <row r="109" spans="1:77" ht="16.5" customHeight="1" x14ac:dyDescent="0.3">
      <c r="A109" s="5"/>
      <c r="B109" s="483" t="s">
        <v>780</v>
      </c>
      <c r="C109" s="474"/>
      <c r="D109" s="475" t="s">
        <v>782</v>
      </c>
      <c r="E109" s="476" t="s">
        <v>783</v>
      </c>
      <c r="F109" s="357">
        <v>25</v>
      </c>
      <c r="G109" s="357">
        <v>44.5</v>
      </c>
      <c r="H109" s="357">
        <v>11</v>
      </c>
      <c r="I109" s="477" t="s">
        <v>106</v>
      </c>
      <c r="J109" s="91">
        <f>K434*$K$6</f>
        <v>6121.4991905564393</v>
      </c>
      <c r="K109" s="57">
        <v>291.33626406026843</v>
      </c>
      <c r="M109" s="136">
        <v>51.925263879999996</v>
      </c>
      <c r="N109" s="136">
        <v>48.986097999999998</v>
      </c>
      <c r="O109" s="129">
        <f t="shared" si="93"/>
        <v>2.93916588</v>
      </c>
      <c r="P109" s="132">
        <f t="shared" si="87"/>
        <v>51.925263879999996</v>
      </c>
      <c r="Q109" s="129">
        <f t="shared" si="88"/>
        <v>6.7502843043999992</v>
      </c>
      <c r="R109" s="132">
        <f t="shared" si="89"/>
        <v>58.675548184399993</v>
      </c>
      <c r="S109" s="136">
        <v>58.675548184399993</v>
      </c>
      <c r="T109" s="129">
        <f t="shared" si="90"/>
        <v>5.8675548184399995</v>
      </c>
      <c r="U109" s="133">
        <f t="shared" si="91"/>
        <v>64.543103002839999</v>
      </c>
      <c r="V109" s="136">
        <v>64.543103002839999</v>
      </c>
      <c r="W109" s="129">
        <f t="shared" si="85"/>
        <v>3.8725861801703996</v>
      </c>
      <c r="X109" s="132">
        <f t="shared" si="86"/>
        <v>68.4156891830104</v>
      </c>
      <c r="Y109" s="136">
        <v>68.4156891830104</v>
      </c>
      <c r="Z109" s="129">
        <f t="shared" si="81"/>
        <v>5.4732551346408318</v>
      </c>
      <c r="AA109" s="132">
        <f t="shared" si="82"/>
        <v>73.888944317651237</v>
      </c>
      <c r="AB109" s="132">
        <f t="shared" si="92"/>
        <v>291.33626406026843</v>
      </c>
      <c r="AC109" s="136">
        <v>73.888944317651237</v>
      </c>
      <c r="AD109" s="129">
        <f t="shared" si="79"/>
        <v>7.3888944317651237</v>
      </c>
      <c r="AE109" s="134">
        <f t="shared" si="80"/>
        <v>81.277838749416361</v>
      </c>
      <c r="AF109" s="136">
        <v>86.9672874618755</v>
      </c>
      <c r="AG109" s="136">
        <v>81.277838749416361</v>
      </c>
      <c r="AH109" s="129">
        <f t="shared" si="76"/>
        <v>5.6894487124591455</v>
      </c>
      <c r="AI109" s="132">
        <f t="shared" si="77"/>
        <v>86.9672874618755</v>
      </c>
      <c r="AK109" s="132">
        <f t="shared" si="78"/>
        <v>13.045093119281324</v>
      </c>
      <c r="AL109" s="134">
        <f t="shared" si="68"/>
        <v>100.01238058115682</v>
      </c>
      <c r="AM109" s="129">
        <f t="shared" si="69"/>
        <v>23.306901124821476</v>
      </c>
      <c r="AN109" s="134">
        <f t="shared" si="70"/>
        <v>314.64316518508991</v>
      </c>
      <c r="AP109" s="136">
        <v>108.01337102764937</v>
      </c>
      <c r="AQ109" s="129">
        <f t="shared" si="83"/>
        <v>7.5609359719354554</v>
      </c>
      <c r="AR109" s="134">
        <f t="shared" si="84"/>
        <v>115.57430699958482</v>
      </c>
      <c r="AS109" s="136">
        <v>124.82025155955161</v>
      </c>
      <c r="AT109" s="136">
        <v>115.57430699958482</v>
      </c>
      <c r="AU109" s="129">
        <f t="shared" si="62"/>
        <v>9.2459445599667855</v>
      </c>
      <c r="AV109" s="134">
        <f t="shared" si="63"/>
        <v>124.82025155955161</v>
      </c>
      <c r="AW109" s="135">
        <f t="shared" si="64"/>
        <v>9.9856201247641287</v>
      </c>
      <c r="AX109" s="135">
        <f t="shared" si="65"/>
        <v>134.80587168431575</v>
      </c>
      <c r="AY109" s="136">
        <v>134.80587168431575</v>
      </c>
      <c r="AZ109" s="135">
        <f t="shared" si="66"/>
        <v>12.132528451588417</v>
      </c>
      <c r="BA109" s="135">
        <f t="shared" si="67"/>
        <v>146.93840013590417</v>
      </c>
      <c r="BB109" s="136">
        <v>146.93840013590417</v>
      </c>
      <c r="BC109" s="135">
        <f t="shared" si="71"/>
        <v>13.224456012231377</v>
      </c>
      <c r="BD109" s="135">
        <f t="shared" si="72"/>
        <v>160.16285614813555</v>
      </c>
      <c r="BE109" s="136">
        <v>160.16285614813555</v>
      </c>
      <c r="BF109" s="135">
        <f t="shared" si="73"/>
        <v>14.414657053332199</v>
      </c>
      <c r="BG109" s="135">
        <f t="shared" si="74"/>
        <v>174.57751320146775</v>
      </c>
      <c r="BH109" s="136">
        <v>195.52681478564389</v>
      </c>
      <c r="BI109" s="136">
        <v>174.57751320146775</v>
      </c>
      <c r="BJ109" s="135">
        <f t="shared" si="58"/>
        <v>20.94930158417613</v>
      </c>
      <c r="BK109" s="135">
        <f t="shared" si="59"/>
        <v>195.52681478564389</v>
      </c>
      <c r="BL109" s="135">
        <f t="shared" si="60"/>
        <v>7.8210725914257555</v>
      </c>
      <c r="BM109" s="135">
        <f t="shared" si="61"/>
        <v>203.34788737706964</v>
      </c>
      <c r="BN109" s="136">
        <v>213.51528174592312</v>
      </c>
      <c r="BO109" s="136">
        <v>203.34788737706964</v>
      </c>
      <c r="BP109" s="135">
        <f t="shared" si="50"/>
        <v>10.167394368853483</v>
      </c>
      <c r="BQ109" s="135">
        <f t="shared" si="51"/>
        <v>213.51528174592312</v>
      </c>
      <c r="BR109" s="135">
        <f t="shared" si="52"/>
        <v>27.756986626970004</v>
      </c>
      <c r="BS109" s="135">
        <f t="shared" si="53"/>
        <v>241.27226837289311</v>
      </c>
      <c r="BT109" s="136">
        <v>253.33588179153776</v>
      </c>
      <c r="BU109" s="129">
        <f t="shared" si="54"/>
        <v>38.000382268730661</v>
      </c>
      <c r="BV109" s="136">
        <v>241.27226837289311</v>
      </c>
      <c r="BW109" s="135">
        <f t="shared" si="55"/>
        <v>12.063613418644657</v>
      </c>
      <c r="BX109" s="135">
        <f t="shared" si="56"/>
        <v>253.33588179153776</v>
      </c>
      <c r="BY109" s="132">
        <f t="shared" si="57"/>
        <v>291.33626406026843</v>
      </c>
    </row>
    <row r="110" spans="1:77" ht="16.5" customHeight="1" thickBot="1" x14ac:dyDescent="0.35">
      <c r="A110" s="5"/>
      <c r="B110" s="484" t="s">
        <v>781</v>
      </c>
      <c r="C110" s="478"/>
      <c r="D110" s="479" t="s">
        <v>782</v>
      </c>
      <c r="E110" s="480" t="s">
        <v>784</v>
      </c>
      <c r="F110" s="359">
        <v>25</v>
      </c>
      <c r="G110" s="359">
        <v>33</v>
      </c>
      <c r="H110" s="481" t="s">
        <v>785</v>
      </c>
      <c r="I110" s="482" t="s">
        <v>106</v>
      </c>
      <c r="J110" s="94">
        <f>K435*$K$6</f>
        <v>5564.9989771169603</v>
      </c>
      <c r="K110" s="57">
        <v>302.23</v>
      </c>
      <c r="M110" s="136">
        <v>51.925263879999996</v>
      </c>
      <c r="N110" s="136">
        <v>48.986097999999998</v>
      </c>
      <c r="O110" s="129">
        <f t="shared" si="93"/>
        <v>2.93916588</v>
      </c>
      <c r="P110" s="132">
        <f t="shared" si="87"/>
        <v>51.925263879999996</v>
      </c>
      <c r="Q110" s="129">
        <f t="shared" si="88"/>
        <v>6.7502843043999992</v>
      </c>
      <c r="R110" s="132">
        <f t="shared" si="89"/>
        <v>58.675548184399993</v>
      </c>
      <c r="S110" s="136">
        <v>58.675548184399993</v>
      </c>
      <c r="T110" s="129">
        <f t="shared" si="90"/>
        <v>5.8675548184399995</v>
      </c>
      <c r="U110" s="133">
        <f t="shared" si="91"/>
        <v>64.543103002839999</v>
      </c>
      <c r="V110" s="136">
        <v>64.543103002839999</v>
      </c>
      <c r="W110" s="129">
        <f t="shared" si="85"/>
        <v>3.8725861801703996</v>
      </c>
      <c r="X110" s="132">
        <f t="shared" si="86"/>
        <v>68.4156891830104</v>
      </c>
      <c r="Y110" s="136">
        <v>68.4156891830104</v>
      </c>
      <c r="Z110" s="129">
        <f t="shared" si="81"/>
        <v>5.4732551346408318</v>
      </c>
      <c r="AA110" s="132">
        <f t="shared" si="82"/>
        <v>73.888944317651237</v>
      </c>
      <c r="AB110" s="132">
        <f t="shared" si="92"/>
        <v>302.23</v>
      </c>
      <c r="AC110" s="136">
        <v>73.888944317651237</v>
      </c>
      <c r="AD110" s="129">
        <f t="shared" si="79"/>
        <v>7.3888944317651237</v>
      </c>
      <c r="AE110" s="134">
        <f t="shared" si="80"/>
        <v>81.277838749416361</v>
      </c>
      <c r="AF110" s="136">
        <v>86.9672874618755</v>
      </c>
      <c r="AG110" s="136">
        <v>81.277838749416361</v>
      </c>
      <c r="AH110" s="129">
        <f t="shared" si="76"/>
        <v>5.6894487124591455</v>
      </c>
      <c r="AI110" s="132">
        <f t="shared" si="77"/>
        <v>86.9672874618755</v>
      </c>
      <c r="AK110" s="132">
        <f t="shared" si="78"/>
        <v>13.045093119281324</v>
      </c>
      <c r="AL110" s="134">
        <f t="shared" si="68"/>
        <v>100.01238058115682</v>
      </c>
      <c r="AM110" s="129">
        <f t="shared" si="69"/>
        <v>24.1784</v>
      </c>
      <c r="AN110" s="134">
        <f t="shared" si="70"/>
        <v>326.40840000000003</v>
      </c>
      <c r="AP110" s="136">
        <v>108.01337102764937</v>
      </c>
      <c r="AQ110" s="129">
        <f t="shared" si="83"/>
        <v>7.5609359719354554</v>
      </c>
      <c r="AR110" s="134">
        <f t="shared" si="84"/>
        <v>115.57430699958482</v>
      </c>
      <c r="AS110" s="136">
        <v>124.82025155955161</v>
      </c>
      <c r="AT110" s="136">
        <v>115.57430699958482</v>
      </c>
      <c r="AU110" s="129">
        <f t="shared" si="62"/>
        <v>9.2459445599667855</v>
      </c>
      <c r="AV110" s="134">
        <f t="shared" si="63"/>
        <v>124.82025155955161</v>
      </c>
      <c r="AW110" s="135">
        <f t="shared" si="64"/>
        <v>9.9856201247641287</v>
      </c>
      <c r="AX110" s="135">
        <f t="shared" si="65"/>
        <v>134.80587168431575</v>
      </c>
      <c r="AY110" s="136">
        <v>134.80587168431575</v>
      </c>
      <c r="AZ110" s="135">
        <f t="shared" si="66"/>
        <v>12.132528451588417</v>
      </c>
      <c r="BA110" s="135">
        <f t="shared" si="67"/>
        <v>146.93840013590417</v>
      </c>
      <c r="BB110" s="136">
        <v>146.93840013590417</v>
      </c>
      <c r="BC110" s="135">
        <f t="shared" si="71"/>
        <v>13.224456012231377</v>
      </c>
      <c r="BD110" s="135">
        <f t="shared" si="72"/>
        <v>160.16285614813555</v>
      </c>
      <c r="BE110" s="136">
        <v>160.16285614813555</v>
      </c>
      <c r="BF110" s="135">
        <f t="shared" si="73"/>
        <v>14.414657053332199</v>
      </c>
      <c r="BG110" s="135">
        <f t="shared" si="74"/>
        <v>174.57751320146775</v>
      </c>
      <c r="BH110" s="136">
        <v>195.52681478564389</v>
      </c>
      <c r="BI110" s="136">
        <v>174.57751320146775</v>
      </c>
      <c r="BJ110" s="135">
        <f t="shared" si="58"/>
        <v>20.94930158417613</v>
      </c>
      <c r="BK110" s="135">
        <f t="shared" si="59"/>
        <v>195.52681478564389</v>
      </c>
      <c r="BL110" s="135">
        <f t="shared" si="60"/>
        <v>7.8210725914257555</v>
      </c>
      <c r="BM110" s="135">
        <f t="shared" si="61"/>
        <v>203.34788737706964</v>
      </c>
      <c r="BN110" s="136">
        <v>213.51528174592312</v>
      </c>
      <c r="BO110" s="136">
        <v>203.34788737706964</v>
      </c>
      <c r="BP110" s="135">
        <f t="shared" si="50"/>
        <v>10.167394368853483</v>
      </c>
      <c r="BQ110" s="135">
        <f t="shared" si="51"/>
        <v>213.51528174592312</v>
      </c>
      <c r="BR110" s="135">
        <f t="shared" si="52"/>
        <v>27.756986626970004</v>
      </c>
      <c r="BS110" s="135">
        <f t="shared" si="53"/>
        <v>241.27226837289311</v>
      </c>
      <c r="BT110" s="136">
        <v>253.33588179153776</v>
      </c>
      <c r="BU110" s="129">
        <f t="shared" si="54"/>
        <v>38.000382268730661</v>
      </c>
      <c r="BV110" s="136">
        <v>241.27226837289311</v>
      </c>
      <c r="BW110" s="135">
        <f t="shared" si="55"/>
        <v>12.063613418644657</v>
      </c>
      <c r="BX110" s="135">
        <f t="shared" si="56"/>
        <v>253.33588179153776</v>
      </c>
      <c r="BY110" s="132">
        <f t="shared" si="57"/>
        <v>291.33626406026843</v>
      </c>
    </row>
    <row r="111" spans="1:77" ht="16.5" customHeight="1" x14ac:dyDescent="0.3">
      <c r="A111" s="5"/>
      <c r="B111" s="89" t="s">
        <v>348</v>
      </c>
      <c r="C111" s="103">
        <v>6677</v>
      </c>
      <c r="D111" s="104" t="s">
        <v>16</v>
      </c>
      <c r="E111" s="90" t="s">
        <v>142</v>
      </c>
      <c r="F111" s="105">
        <v>70</v>
      </c>
      <c r="G111" s="105">
        <v>90</v>
      </c>
      <c r="H111" s="105">
        <v>10</v>
      </c>
      <c r="I111" s="106" t="s">
        <v>9</v>
      </c>
      <c r="J111" s="91">
        <f>K107*$K$6</f>
        <v>9641.2787325771988</v>
      </c>
      <c r="K111" s="60">
        <v>234.15199999999999</v>
      </c>
      <c r="M111" s="166" t="s">
        <v>516</v>
      </c>
      <c r="N111" s="166" t="s">
        <v>516</v>
      </c>
      <c r="O111" s="129" t="e">
        <f t="shared" si="93"/>
        <v>#VALUE!</v>
      </c>
      <c r="P111" s="132" t="e">
        <f t="shared" si="87"/>
        <v>#VALUE!</v>
      </c>
      <c r="Q111" s="129" t="e">
        <f t="shared" si="88"/>
        <v>#VALUE!</v>
      </c>
      <c r="R111" s="132" t="e">
        <f t="shared" si="89"/>
        <v>#VALUE!</v>
      </c>
      <c r="S111" s="166" t="s">
        <v>516</v>
      </c>
      <c r="U111" s="166" t="s">
        <v>516</v>
      </c>
      <c r="V111" s="166" t="s">
        <v>516</v>
      </c>
      <c r="W111" s="129" t="e">
        <f t="shared" si="85"/>
        <v>#VALUE!</v>
      </c>
      <c r="X111" s="132" t="e">
        <f t="shared" si="86"/>
        <v>#VALUE!</v>
      </c>
      <c r="Y111" s="166"/>
      <c r="AA111" s="132"/>
      <c r="AB111" s="132">
        <f t="shared" si="92"/>
        <v>234.15199999999999</v>
      </c>
      <c r="AC111" s="166" t="s">
        <v>516</v>
      </c>
      <c r="AD111" s="129" t="e">
        <f t="shared" si="79"/>
        <v>#VALUE!</v>
      </c>
      <c r="AE111" s="134" t="e">
        <f t="shared" si="80"/>
        <v>#VALUE!</v>
      </c>
      <c r="AG111" s="166" t="s">
        <v>516</v>
      </c>
      <c r="AH111" s="129" t="e">
        <f t="shared" si="76"/>
        <v>#VALUE!</v>
      </c>
      <c r="AI111" s="132" t="e">
        <f t="shared" si="77"/>
        <v>#VALUE!</v>
      </c>
      <c r="AK111" s="132"/>
      <c r="AL111" s="134">
        <f t="shared" si="68"/>
        <v>0</v>
      </c>
      <c r="AM111" s="129">
        <f t="shared" si="69"/>
        <v>18.73216</v>
      </c>
      <c r="AN111" s="134">
        <f t="shared" si="70"/>
        <v>252.88415999999998</v>
      </c>
      <c r="AP111" s="166"/>
      <c r="AQ111" s="129">
        <f t="shared" si="83"/>
        <v>0</v>
      </c>
      <c r="AR111" s="134">
        <f t="shared" si="84"/>
        <v>0</v>
      </c>
      <c r="AS111" s="166"/>
      <c r="AT111" s="166">
        <v>0</v>
      </c>
      <c r="AU111" s="129">
        <f t="shared" si="62"/>
        <v>0</v>
      </c>
      <c r="AV111" s="134">
        <f t="shared" si="63"/>
        <v>0</v>
      </c>
      <c r="AW111" s="135"/>
      <c r="AX111" s="135"/>
      <c r="AY111" s="166"/>
      <c r="AZ111" s="135">
        <f t="shared" si="66"/>
        <v>0</v>
      </c>
      <c r="BA111" s="135">
        <f t="shared" si="67"/>
        <v>0</v>
      </c>
      <c r="BB111" s="166"/>
      <c r="BC111" s="135">
        <f t="shared" si="71"/>
        <v>0</v>
      </c>
      <c r="BD111" s="135">
        <f t="shared" si="72"/>
        <v>0</v>
      </c>
      <c r="BE111" s="166"/>
      <c r="BF111" s="135">
        <f t="shared" si="73"/>
        <v>0</v>
      </c>
      <c r="BG111" s="135">
        <f t="shared" si="74"/>
        <v>0</v>
      </c>
      <c r="BH111" s="166"/>
      <c r="BI111" s="166"/>
      <c r="BJ111" s="135">
        <f t="shared" si="58"/>
        <v>0</v>
      </c>
      <c r="BK111" s="135">
        <f t="shared" si="59"/>
        <v>0</v>
      </c>
      <c r="BL111" s="135">
        <f t="shared" si="60"/>
        <v>0</v>
      </c>
      <c r="BM111" s="135">
        <f t="shared" si="61"/>
        <v>0</v>
      </c>
      <c r="BN111" s="166"/>
      <c r="BO111" s="166"/>
      <c r="BP111" s="135">
        <f t="shared" si="50"/>
        <v>0</v>
      </c>
      <c r="BQ111" s="135">
        <f t="shared" si="51"/>
        <v>0</v>
      </c>
      <c r="BR111" s="135">
        <f t="shared" si="52"/>
        <v>0</v>
      </c>
      <c r="BS111" s="135">
        <f t="shared" si="53"/>
        <v>0</v>
      </c>
      <c r="BT111" s="166">
        <v>0</v>
      </c>
      <c r="BU111" s="129">
        <f t="shared" si="54"/>
        <v>0</v>
      </c>
      <c r="BV111" s="166"/>
      <c r="BW111" s="135">
        <f t="shared" si="55"/>
        <v>0</v>
      </c>
      <c r="BX111" s="135">
        <f t="shared" si="56"/>
        <v>0</v>
      </c>
      <c r="BY111" s="132">
        <f t="shared" si="57"/>
        <v>0</v>
      </c>
    </row>
    <row r="112" spans="1:77" ht="16.5" customHeight="1" x14ac:dyDescent="0.3">
      <c r="A112" s="5"/>
      <c r="B112" s="92" t="s">
        <v>349</v>
      </c>
      <c r="C112" s="95">
        <v>6487</v>
      </c>
      <c r="D112" s="88" t="s">
        <v>16</v>
      </c>
      <c r="E112" s="88" t="s">
        <v>143</v>
      </c>
      <c r="F112" s="96">
        <v>64</v>
      </c>
      <c r="G112" s="96">
        <v>80</v>
      </c>
      <c r="H112" s="96">
        <v>7.5</v>
      </c>
      <c r="I112" s="97" t="s">
        <v>9</v>
      </c>
      <c r="J112" s="93">
        <f>K108*$K$6</f>
        <v>9198.2953050587403</v>
      </c>
      <c r="K112" s="57">
        <v>314.94403857750774</v>
      </c>
      <c r="M112" s="136">
        <v>56.132910069811828</v>
      </c>
      <c r="N112" s="136">
        <v>52.955575537558332</v>
      </c>
      <c r="O112" s="129">
        <f t="shared" si="93"/>
        <v>3.1773345322535</v>
      </c>
      <c r="P112" s="132">
        <f t="shared" si="87"/>
        <v>56.132910069811828</v>
      </c>
      <c r="Q112" s="129">
        <f t="shared" si="88"/>
        <v>7.2972783090755371</v>
      </c>
      <c r="R112" s="132">
        <f t="shared" si="89"/>
        <v>63.430188378887365</v>
      </c>
      <c r="S112" s="136">
        <v>63.430188378887365</v>
      </c>
      <c r="T112" s="129">
        <f t="shared" si="90"/>
        <v>6.3430188378887369</v>
      </c>
      <c r="U112" s="133">
        <f t="shared" si="91"/>
        <v>69.7732072167761</v>
      </c>
      <c r="V112" s="136">
        <v>69.7732072167761</v>
      </c>
      <c r="W112" s="129">
        <f t="shared" si="85"/>
        <v>4.1863924330065663</v>
      </c>
      <c r="X112" s="132">
        <f t="shared" si="86"/>
        <v>73.95959964978266</v>
      </c>
      <c r="Y112" s="136">
        <v>73.95959964978266</v>
      </c>
      <c r="Z112" s="129">
        <f t="shared" si="81"/>
        <v>5.9167679719826127</v>
      </c>
      <c r="AA112" s="132">
        <f t="shared" si="82"/>
        <v>79.876367621765269</v>
      </c>
      <c r="AB112" s="132">
        <f t="shared" si="92"/>
        <v>314.94403857750774</v>
      </c>
      <c r="AC112" s="136">
        <v>79.876367621765269</v>
      </c>
      <c r="AD112" s="129">
        <f t="shared" si="79"/>
        <v>7.9876367621765265</v>
      </c>
      <c r="AE112" s="134">
        <f t="shared" si="80"/>
        <v>87.86400438394179</v>
      </c>
      <c r="AF112" s="136">
        <v>94.01448469081771</v>
      </c>
      <c r="AG112" s="136">
        <v>87.86400438394179</v>
      </c>
      <c r="AH112" s="129">
        <f t="shared" si="76"/>
        <v>6.1504803068759246</v>
      </c>
      <c r="AI112" s="132">
        <f t="shared" si="77"/>
        <v>94.01448469081771</v>
      </c>
      <c r="AK112" s="132">
        <f t="shared" si="78"/>
        <v>14.102172703622657</v>
      </c>
      <c r="AL112" s="134">
        <f t="shared" si="68"/>
        <v>108.11665739444037</v>
      </c>
      <c r="AM112" s="129">
        <f t="shared" si="69"/>
        <v>25.19552308620062</v>
      </c>
      <c r="AN112" s="134">
        <f t="shared" si="70"/>
        <v>340.13956166370838</v>
      </c>
      <c r="AP112" s="136">
        <v>116.76598998599559</v>
      </c>
      <c r="AQ112" s="129">
        <f t="shared" si="83"/>
        <v>8.1736192990196912</v>
      </c>
      <c r="AR112" s="134">
        <f t="shared" si="84"/>
        <v>124.93960928501528</v>
      </c>
      <c r="AS112" s="136">
        <v>134.93477802781649</v>
      </c>
      <c r="AT112" s="136">
        <v>124.93960928501528</v>
      </c>
      <c r="AU112" s="129">
        <f t="shared" si="62"/>
        <v>9.9951687428012228</v>
      </c>
      <c r="AV112" s="134">
        <f t="shared" si="63"/>
        <v>134.93477802781649</v>
      </c>
      <c r="AW112" s="135">
        <f t="shared" si="64"/>
        <v>10.794782242225319</v>
      </c>
      <c r="AX112" s="135">
        <f t="shared" si="65"/>
        <v>145.72956027004182</v>
      </c>
      <c r="AY112" s="136">
        <v>145.72956027004182</v>
      </c>
      <c r="AZ112" s="135">
        <f t="shared" si="66"/>
        <v>13.115660424303764</v>
      </c>
      <c r="BA112" s="135">
        <f t="shared" si="67"/>
        <v>158.84522069434558</v>
      </c>
      <c r="BB112" s="136">
        <v>158.84522069434558</v>
      </c>
      <c r="BC112" s="135">
        <f t="shared" si="71"/>
        <v>14.296069862491104</v>
      </c>
      <c r="BD112" s="135">
        <f t="shared" si="72"/>
        <v>173.14129055683668</v>
      </c>
      <c r="BE112" s="136">
        <v>173.14129055683668</v>
      </c>
      <c r="BF112" s="135">
        <f t="shared" si="73"/>
        <v>15.582716150115299</v>
      </c>
      <c r="BG112" s="135">
        <f t="shared" si="74"/>
        <v>188.72400670695197</v>
      </c>
      <c r="BH112" s="136">
        <v>211.37088751178621</v>
      </c>
      <c r="BI112" s="136">
        <v>188.72400670695197</v>
      </c>
      <c r="BJ112" s="135">
        <f t="shared" si="58"/>
        <v>22.646880804834236</v>
      </c>
      <c r="BK112" s="135">
        <f t="shared" si="59"/>
        <v>211.37088751178621</v>
      </c>
      <c r="BL112" s="135">
        <f t="shared" si="60"/>
        <v>8.4548355004714484</v>
      </c>
      <c r="BM112" s="135">
        <f t="shared" si="61"/>
        <v>219.82572301225767</v>
      </c>
      <c r="BN112" s="136">
        <v>230.81700916287056</v>
      </c>
      <c r="BO112" s="136">
        <v>219.82572301225767</v>
      </c>
      <c r="BP112" s="135">
        <f t="shared" si="50"/>
        <v>10.991286150612884</v>
      </c>
      <c r="BQ112" s="135">
        <f t="shared" si="51"/>
        <v>230.81700916287056</v>
      </c>
      <c r="BR112" s="135">
        <f t="shared" si="52"/>
        <v>30.006211191173172</v>
      </c>
      <c r="BS112" s="135">
        <f t="shared" si="53"/>
        <v>260.82322035404371</v>
      </c>
      <c r="BT112" s="136">
        <v>273.86438137174588</v>
      </c>
      <c r="BU112" s="129">
        <f t="shared" si="54"/>
        <v>41.079657205761883</v>
      </c>
      <c r="BV112" s="136">
        <v>260.82322035404371</v>
      </c>
      <c r="BW112" s="135">
        <f t="shared" si="55"/>
        <v>13.041161017702185</v>
      </c>
      <c r="BX112" s="135">
        <f t="shared" si="56"/>
        <v>273.86438137174588</v>
      </c>
      <c r="BY112" s="132">
        <f t="shared" si="57"/>
        <v>314.94403857750774</v>
      </c>
    </row>
    <row r="113" spans="1:77" ht="16.5" customHeight="1" x14ac:dyDescent="0.3">
      <c r="A113" s="5"/>
      <c r="B113" s="92" t="s">
        <v>350</v>
      </c>
      <c r="C113" s="95">
        <v>8097</v>
      </c>
      <c r="D113" s="88" t="s">
        <v>16</v>
      </c>
      <c r="E113" s="88" t="s">
        <v>144</v>
      </c>
      <c r="F113" s="96">
        <v>70</v>
      </c>
      <c r="G113" s="96">
        <v>85</v>
      </c>
      <c r="H113" s="96">
        <v>8</v>
      </c>
      <c r="I113" s="97" t="s">
        <v>9</v>
      </c>
      <c r="J113" s="93">
        <f>K109*$K$6</f>
        <v>9198.2953050587403</v>
      </c>
      <c r="K113" s="57">
        <v>384.890625</v>
      </c>
      <c r="M113" s="136"/>
      <c r="N113" s="136"/>
      <c r="P113" s="132"/>
      <c r="R113" s="132"/>
      <c r="S113" s="136"/>
      <c r="U113" s="133"/>
      <c r="V113" s="136"/>
      <c r="X113" s="132"/>
      <c r="Y113" s="136"/>
      <c r="AA113" s="132"/>
      <c r="AB113" s="132">
        <f t="shared" si="92"/>
        <v>384.890625</v>
      </c>
      <c r="AC113" s="136"/>
      <c r="AE113" s="134"/>
      <c r="AF113" s="136"/>
      <c r="AG113" s="136"/>
      <c r="AI113" s="132"/>
      <c r="AK113" s="132"/>
      <c r="AL113" s="134"/>
      <c r="AM113" s="129">
        <f t="shared" si="69"/>
        <v>30.791250000000002</v>
      </c>
      <c r="AN113" s="134">
        <f t="shared" si="70"/>
        <v>415.68187499999999</v>
      </c>
      <c r="AP113" s="136"/>
      <c r="AR113" s="134"/>
      <c r="AS113" s="136"/>
      <c r="AT113" s="136"/>
      <c r="AV113" s="134"/>
      <c r="AW113" s="135"/>
      <c r="AX113" s="135"/>
      <c r="AY113" s="136"/>
      <c r="AZ113" s="135"/>
      <c r="BA113" s="135"/>
      <c r="BB113" s="136"/>
      <c r="BC113" s="135"/>
      <c r="BD113" s="135"/>
      <c r="BE113" s="136"/>
      <c r="BF113" s="135"/>
      <c r="BG113" s="135"/>
      <c r="BH113" s="136"/>
      <c r="BI113" s="136"/>
      <c r="BJ113" s="135"/>
      <c r="BK113" s="135"/>
      <c r="BL113" s="135"/>
      <c r="BM113" s="135"/>
      <c r="BN113" s="136"/>
      <c r="BO113" s="136"/>
      <c r="BP113" s="135"/>
      <c r="BQ113" s="135"/>
      <c r="BR113" s="135"/>
      <c r="BS113" s="135"/>
      <c r="BT113" s="136">
        <v>334.6875</v>
      </c>
      <c r="BU113" s="129">
        <f t="shared" si="54"/>
        <v>50.203125</v>
      </c>
      <c r="BV113" s="136">
        <v>318.75</v>
      </c>
      <c r="BW113" s="135">
        <f t="shared" si="55"/>
        <v>15.9375</v>
      </c>
      <c r="BX113" s="135">
        <f t="shared" si="56"/>
        <v>334.6875</v>
      </c>
      <c r="BY113" s="132">
        <f t="shared" si="57"/>
        <v>384.890625</v>
      </c>
    </row>
    <row r="114" spans="1:77" ht="16.5" customHeight="1" x14ac:dyDescent="0.3">
      <c r="A114" s="5"/>
      <c r="B114" s="92" t="s">
        <v>351</v>
      </c>
      <c r="C114" s="95">
        <v>8271</v>
      </c>
      <c r="D114" s="88" t="s">
        <v>16</v>
      </c>
      <c r="E114" s="88" t="s">
        <v>145</v>
      </c>
      <c r="F114" s="96">
        <v>74</v>
      </c>
      <c r="G114" s="96">
        <v>90</v>
      </c>
      <c r="H114" s="96">
        <v>10</v>
      </c>
      <c r="I114" s="97" t="s">
        <v>9</v>
      </c>
      <c r="J114" s="93">
        <f>K110*$K$6</f>
        <v>9542.2408158320013</v>
      </c>
      <c r="K114" s="57">
        <v>2120.6397554999999</v>
      </c>
      <c r="M114" s="136">
        <v>396.8633852000001</v>
      </c>
      <c r="N114" s="136">
        <v>374.39942000000008</v>
      </c>
      <c r="O114" s="129">
        <f t="shared" si="93"/>
        <v>22.463965200000004</v>
      </c>
      <c r="P114" s="132">
        <f t="shared" si="87"/>
        <v>396.8633852000001</v>
      </c>
      <c r="Q114" s="129">
        <f t="shared" si="88"/>
        <v>51.59224007600001</v>
      </c>
      <c r="R114" s="132">
        <f t="shared" si="89"/>
        <v>448.45562527600009</v>
      </c>
      <c r="S114" s="136">
        <v>448.45562527600009</v>
      </c>
      <c r="T114" s="129">
        <f t="shared" si="90"/>
        <v>44.845562527600009</v>
      </c>
      <c r="U114" s="133">
        <f t="shared" si="91"/>
        <v>493.3011878036001</v>
      </c>
      <c r="V114" s="136">
        <v>493.3011878036001</v>
      </c>
      <c r="W114" s="129">
        <f t="shared" si="85"/>
        <v>29.598071268216003</v>
      </c>
      <c r="X114" s="132">
        <f t="shared" si="86"/>
        <v>522.89925907181612</v>
      </c>
      <c r="Y114" s="136">
        <v>522.89925907181612</v>
      </c>
      <c r="Z114" s="129">
        <f t="shared" si="81"/>
        <v>41.831940725745291</v>
      </c>
      <c r="AA114" s="132">
        <f t="shared" si="82"/>
        <v>564.73119979756143</v>
      </c>
      <c r="AB114" s="132">
        <f t="shared" si="92"/>
        <v>2120.6397554999999</v>
      </c>
      <c r="AC114" s="136">
        <v>564.73119979756143</v>
      </c>
      <c r="AD114" s="129">
        <f t="shared" si="79"/>
        <v>56.473119979756142</v>
      </c>
      <c r="AE114" s="134">
        <f t="shared" si="80"/>
        <v>621.20431977731755</v>
      </c>
      <c r="AF114" s="136">
        <v>664.68862216172977</v>
      </c>
      <c r="AG114" s="136">
        <v>621.20431977731755</v>
      </c>
      <c r="AH114" s="129">
        <f t="shared" si="76"/>
        <v>43.484302384412224</v>
      </c>
      <c r="AI114" s="132">
        <f t="shared" si="77"/>
        <v>664.68862216172977</v>
      </c>
      <c r="AK114" s="132">
        <f t="shared" si="78"/>
        <v>99.703293324259462</v>
      </c>
      <c r="AL114" s="134">
        <f t="shared" si="68"/>
        <v>764.39191548598922</v>
      </c>
      <c r="AM114" s="129">
        <f t="shared" si="69"/>
        <v>169.65118043999999</v>
      </c>
      <c r="AN114" s="134">
        <f t="shared" si="70"/>
        <v>2290.2909359400001</v>
      </c>
      <c r="AP114" s="136">
        <v>825.54326872486831</v>
      </c>
      <c r="AQ114" s="129">
        <f t="shared" si="83"/>
        <v>57.788028810740784</v>
      </c>
      <c r="AR114" s="134">
        <f t="shared" si="84"/>
        <v>883.33129753560911</v>
      </c>
      <c r="AS114" s="136">
        <v>953.99780133845786</v>
      </c>
      <c r="AT114" s="136">
        <v>883.33129753560911</v>
      </c>
      <c r="AU114" s="129">
        <f t="shared" si="62"/>
        <v>70.666503802848723</v>
      </c>
      <c r="AV114" s="134">
        <f t="shared" si="63"/>
        <v>953.99780133845786</v>
      </c>
      <c r="AW114" s="135">
        <f t="shared" si="64"/>
        <v>76.319824107076627</v>
      </c>
      <c r="AX114" s="135">
        <f t="shared" si="65"/>
        <v>1030.3176254455345</v>
      </c>
      <c r="AY114" s="136">
        <v>1030.3176254455345</v>
      </c>
      <c r="AZ114" s="135">
        <f t="shared" si="66"/>
        <v>92.728586290098093</v>
      </c>
      <c r="BA114" s="135">
        <f t="shared" si="67"/>
        <v>1123.0462117356326</v>
      </c>
      <c r="BB114" s="136">
        <v>1123.0462117356326</v>
      </c>
      <c r="BC114" s="135">
        <f t="shared" si="71"/>
        <v>101.07415905620694</v>
      </c>
      <c r="BD114" s="135">
        <f t="shared" si="72"/>
        <v>1224.1203707918396</v>
      </c>
      <c r="BE114" s="136">
        <v>1224.1203707918396</v>
      </c>
      <c r="BF114" s="135">
        <f t="shared" si="73"/>
        <v>110.17083337126557</v>
      </c>
      <c r="BG114" s="135">
        <f t="shared" si="74"/>
        <v>1334.2912041631052</v>
      </c>
      <c r="BH114" s="136">
        <v>1494.4061486626779</v>
      </c>
      <c r="BI114" s="136">
        <v>1334.2912041631052</v>
      </c>
      <c r="BJ114" s="135">
        <f t="shared" si="58"/>
        <v>160.11494449957263</v>
      </c>
      <c r="BK114" s="135">
        <f t="shared" si="59"/>
        <v>1494.4061486626779</v>
      </c>
      <c r="BL114" s="135">
        <f t="shared" si="60"/>
        <v>59.776245946507117</v>
      </c>
      <c r="BM114" s="135">
        <f t="shared" si="61"/>
        <v>1554.1823946091849</v>
      </c>
      <c r="BN114" s="136">
        <v>1554.18</v>
      </c>
      <c r="BO114" s="136">
        <v>1554.1823946091849</v>
      </c>
      <c r="BP114" s="135">
        <f t="shared" si="50"/>
        <v>77.70911973045925</v>
      </c>
      <c r="BQ114" s="135">
        <f t="shared" si="51"/>
        <v>1631.8915143396441</v>
      </c>
      <c r="BR114" s="135">
        <f t="shared" si="52"/>
        <v>202.04339999999999</v>
      </c>
      <c r="BS114" s="135">
        <f t="shared" si="53"/>
        <v>1756.2234000000001</v>
      </c>
      <c r="BT114" s="136">
        <v>1844.03457</v>
      </c>
      <c r="BU114" s="129">
        <f t="shared" si="54"/>
        <v>276.6051855</v>
      </c>
      <c r="BV114" s="136">
        <v>1756.2234000000001</v>
      </c>
      <c r="BW114" s="135">
        <f t="shared" si="55"/>
        <v>87.811170000000004</v>
      </c>
      <c r="BX114" s="135">
        <f t="shared" si="56"/>
        <v>1844.03457</v>
      </c>
      <c r="BY114" s="132">
        <f t="shared" si="57"/>
        <v>2120.6397554999999</v>
      </c>
    </row>
    <row r="115" spans="1:77" ht="16.5" customHeight="1" x14ac:dyDescent="0.3">
      <c r="A115" s="5"/>
      <c r="B115" s="92" t="s">
        <v>41</v>
      </c>
      <c r="C115" s="95">
        <v>8271</v>
      </c>
      <c r="D115" s="88" t="s">
        <v>16</v>
      </c>
      <c r="E115" s="88" t="s">
        <v>145</v>
      </c>
      <c r="F115" s="96">
        <v>74</v>
      </c>
      <c r="G115" s="96">
        <v>90</v>
      </c>
      <c r="H115" s="96">
        <v>10</v>
      </c>
      <c r="I115" s="97" t="s">
        <v>9</v>
      </c>
      <c r="J115" s="93"/>
      <c r="K115" s="57">
        <v>1686.873153</v>
      </c>
      <c r="M115" s="136">
        <v>315.68733015999993</v>
      </c>
      <c r="N115" s="136">
        <v>297.81823599999996</v>
      </c>
      <c r="O115" s="129">
        <f t="shared" si="93"/>
        <v>17.869094159999996</v>
      </c>
      <c r="P115" s="132">
        <f t="shared" si="87"/>
        <v>315.68733015999993</v>
      </c>
      <c r="Q115" s="129">
        <f t="shared" si="88"/>
        <v>41.039352920799992</v>
      </c>
      <c r="R115" s="132">
        <f t="shared" si="89"/>
        <v>356.72668308079994</v>
      </c>
      <c r="S115" s="136">
        <v>356.72668308079994</v>
      </c>
      <c r="T115" s="129">
        <f t="shared" si="90"/>
        <v>35.672668308079992</v>
      </c>
      <c r="U115" s="133">
        <f t="shared" si="91"/>
        <v>392.39935138887995</v>
      </c>
      <c r="V115" s="136">
        <v>392.39935138887995</v>
      </c>
      <c r="W115" s="129">
        <f t="shared" si="85"/>
        <v>23.543961083332796</v>
      </c>
      <c r="X115" s="132">
        <f t="shared" si="86"/>
        <v>415.94331247221277</v>
      </c>
      <c r="Y115" s="136">
        <v>415.94331247221277</v>
      </c>
      <c r="Z115" s="129">
        <f t="shared" si="81"/>
        <v>33.275464997777021</v>
      </c>
      <c r="AA115" s="132">
        <f t="shared" si="82"/>
        <v>449.21877746998979</v>
      </c>
      <c r="AB115" s="132">
        <f t="shared" si="92"/>
        <v>1686.873153</v>
      </c>
      <c r="AC115" s="136">
        <v>449.21877746998979</v>
      </c>
      <c r="AD115" s="129">
        <f t="shared" si="79"/>
        <v>44.921877746998973</v>
      </c>
      <c r="AE115" s="134">
        <f t="shared" si="80"/>
        <v>494.14065521698876</v>
      </c>
      <c r="AF115" s="136">
        <v>528.73050108217797</v>
      </c>
      <c r="AG115" s="136">
        <v>494.14065521698876</v>
      </c>
      <c r="AH115" s="129">
        <f t="shared" si="76"/>
        <v>34.589845865189211</v>
      </c>
      <c r="AI115" s="132">
        <f t="shared" si="77"/>
        <v>528.73050108217797</v>
      </c>
      <c r="AK115" s="132">
        <f t="shared" si="78"/>
        <v>79.309575162326695</v>
      </c>
      <c r="AL115" s="134">
        <f t="shared" si="68"/>
        <v>608.04007624450469</v>
      </c>
      <c r="AM115" s="129">
        <f t="shared" si="69"/>
        <v>134.94985224000001</v>
      </c>
      <c r="AN115" s="134">
        <f t="shared" si="70"/>
        <v>1821.8230052399999</v>
      </c>
      <c r="AP115" s="136">
        <v>656.68328234406511</v>
      </c>
      <c r="AQ115" s="129">
        <f t="shared" si="83"/>
        <v>45.967829764084563</v>
      </c>
      <c r="AR115" s="134">
        <f t="shared" si="84"/>
        <v>702.65111210814962</v>
      </c>
      <c r="AS115" s="136">
        <v>758.8632010768016</v>
      </c>
      <c r="AT115" s="136">
        <v>702.65111210814962</v>
      </c>
      <c r="AU115" s="129">
        <f t="shared" si="62"/>
        <v>56.212088968651969</v>
      </c>
      <c r="AV115" s="134">
        <f t="shared" si="63"/>
        <v>758.8632010768016</v>
      </c>
      <c r="AW115" s="135">
        <f t="shared" si="64"/>
        <v>60.70905608614413</v>
      </c>
      <c r="AX115" s="135">
        <f t="shared" si="65"/>
        <v>819.57225716294579</v>
      </c>
      <c r="AY115" s="136">
        <v>819.57225716294579</v>
      </c>
      <c r="AZ115" s="135">
        <f t="shared" si="66"/>
        <v>73.761503144665127</v>
      </c>
      <c r="BA115" s="135">
        <f t="shared" si="67"/>
        <v>893.33376030761087</v>
      </c>
      <c r="BB115" s="136">
        <v>893.33376030761087</v>
      </c>
      <c r="BC115" s="135">
        <f t="shared" si="71"/>
        <v>80.400038427684976</v>
      </c>
      <c r="BD115" s="135">
        <f t="shared" si="72"/>
        <v>973.73379873529586</v>
      </c>
      <c r="BE115" s="136">
        <v>973.73379873529586</v>
      </c>
      <c r="BF115" s="135">
        <f t="shared" si="73"/>
        <v>87.636041886176628</v>
      </c>
      <c r="BG115" s="135">
        <f t="shared" si="74"/>
        <v>1061.3698406214726</v>
      </c>
      <c r="BH115" s="136">
        <v>1188.7342214960493</v>
      </c>
      <c r="BI115" s="136">
        <v>1061.3698406214726</v>
      </c>
      <c r="BJ115" s="135">
        <f t="shared" si="58"/>
        <v>127.36438087457671</v>
      </c>
      <c r="BK115" s="135">
        <f t="shared" si="59"/>
        <v>1188.7342214960493</v>
      </c>
      <c r="BL115" s="135">
        <f t="shared" si="60"/>
        <v>47.549368859841969</v>
      </c>
      <c r="BM115" s="135">
        <f t="shared" si="61"/>
        <v>1236.2835903558912</v>
      </c>
      <c r="BN115" s="136">
        <v>1236.28</v>
      </c>
      <c r="BO115" s="136">
        <v>1236.2835903558912</v>
      </c>
      <c r="BP115" s="135">
        <f t="shared" si="50"/>
        <v>61.814179517794557</v>
      </c>
      <c r="BQ115" s="135">
        <f t="shared" si="51"/>
        <v>1298.0977698736858</v>
      </c>
      <c r="BR115" s="135">
        <f t="shared" si="52"/>
        <v>160.71639999999999</v>
      </c>
      <c r="BS115" s="135">
        <f t="shared" si="53"/>
        <v>1396.9964</v>
      </c>
      <c r="BT115" s="136">
        <v>1466.8462199999999</v>
      </c>
      <c r="BU115" s="129">
        <f t="shared" si="54"/>
        <v>220.02693299999999</v>
      </c>
      <c r="BV115" s="136">
        <v>1396.9964</v>
      </c>
      <c r="BW115" s="135">
        <f t="shared" si="55"/>
        <v>69.849819999999994</v>
      </c>
      <c r="BX115" s="135">
        <f t="shared" si="56"/>
        <v>1466.8462199999999</v>
      </c>
      <c r="BY115" s="132">
        <f t="shared" si="57"/>
        <v>1686.873153</v>
      </c>
    </row>
    <row r="116" spans="1:77" ht="16.5" customHeight="1" x14ac:dyDescent="0.3">
      <c r="A116" s="5"/>
      <c r="B116" s="92" t="s">
        <v>352</v>
      </c>
      <c r="C116" s="95">
        <v>9664</v>
      </c>
      <c r="D116" s="88" t="s">
        <v>16</v>
      </c>
      <c r="E116" s="88" t="s">
        <v>146</v>
      </c>
      <c r="F116" s="96">
        <v>64</v>
      </c>
      <c r="G116" s="96">
        <v>80</v>
      </c>
      <c r="H116" s="96">
        <v>9</v>
      </c>
      <c r="I116" s="97" t="s">
        <v>8</v>
      </c>
      <c r="J116" s="93">
        <f t="shared" ref="J116:J121" si="94">K112*$K$6</f>
        <v>9943.6583384087025</v>
      </c>
      <c r="K116" s="57">
        <v>1501.4546452500001</v>
      </c>
      <c r="M116" s="136">
        <v>280.98744349921088</v>
      </c>
      <c r="N116" s="136">
        <v>265.08249386718006</v>
      </c>
      <c r="O116" s="129">
        <f t="shared" si="93"/>
        <v>15.904949632030805</v>
      </c>
      <c r="P116" s="132">
        <f t="shared" si="87"/>
        <v>280.98744349921088</v>
      </c>
      <c r="Q116" s="129">
        <f t="shared" si="88"/>
        <v>36.528367654897416</v>
      </c>
      <c r="R116" s="132">
        <f t="shared" si="89"/>
        <v>317.51581115410829</v>
      </c>
      <c r="S116" s="136">
        <v>317.51581115410829</v>
      </c>
      <c r="T116" s="129">
        <f t="shared" si="90"/>
        <v>31.751581115410829</v>
      </c>
      <c r="U116" s="133">
        <f t="shared" si="91"/>
        <v>349.26739226951912</v>
      </c>
      <c r="V116" s="136">
        <v>349.26739226951912</v>
      </c>
      <c r="W116" s="129">
        <f t="shared" si="85"/>
        <v>20.956043536171148</v>
      </c>
      <c r="X116" s="132">
        <f t="shared" si="86"/>
        <v>370.22343580569026</v>
      </c>
      <c r="Y116" s="136">
        <v>370.22343580569026</v>
      </c>
      <c r="Z116" s="129">
        <f t="shared" si="81"/>
        <v>29.617874864455221</v>
      </c>
      <c r="AA116" s="132">
        <f t="shared" si="82"/>
        <v>399.8413106701455</v>
      </c>
      <c r="AB116" s="132">
        <f t="shared" si="92"/>
        <v>1501.4546452500001</v>
      </c>
      <c r="AC116" s="136">
        <v>399.8413106701455</v>
      </c>
      <c r="AD116" s="129">
        <f t="shared" si="79"/>
        <v>39.984131067014552</v>
      </c>
      <c r="AE116" s="134">
        <f t="shared" si="80"/>
        <v>439.82544173716008</v>
      </c>
      <c r="AF116" s="136">
        <v>470.61322265876129</v>
      </c>
      <c r="AG116" s="136">
        <v>439.82544173716008</v>
      </c>
      <c r="AH116" s="129">
        <f t="shared" si="76"/>
        <v>30.787780921601207</v>
      </c>
      <c r="AI116" s="132">
        <f t="shared" si="77"/>
        <v>470.61322265876129</v>
      </c>
      <c r="AK116" s="132">
        <f t="shared" si="78"/>
        <v>70.591983398814193</v>
      </c>
      <c r="AL116" s="134">
        <f t="shared" si="68"/>
        <v>541.20520605757542</v>
      </c>
      <c r="AM116" s="129">
        <f t="shared" si="69"/>
        <v>120.11637162000001</v>
      </c>
      <c r="AN116" s="134">
        <f t="shared" si="70"/>
        <v>1621.5710168700002</v>
      </c>
      <c r="AP116" s="136">
        <v>584.50162254218151</v>
      </c>
      <c r="AQ116" s="129">
        <f t="shared" si="83"/>
        <v>40.915113577952702</v>
      </c>
      <c r="AR116" s="134">
        <f t="shared" si="84"/>
        <v>625.41673612013426</v>
      </c>
      <c r="AS116" s="136">
        <v>675.45007500974498</v>
      </c>
      <c r="AT116" s="136">
        <v>625.41673612013426</v>
      </c>
      <c r="AU116" s="129">
        <f t="shared" si="62"/>
        <v>50.033338889610739</v>
      </c>
      <c r="AV116" s="134">
        <f t="shared" si="63"/>
        <v>675.45007500974498</v>
      </c>
      <c r="AW116" s="135">
        <f t="shared" si="64"/>
        <v>54.036006000779601</v>
      </c>
      <c r="AX116" s="135">
        <f t="shared" si="65"/>
        <v>729.48608101052457</v>
      </c>
      <c r="AY116" s="136">
        <v>729.48608101052457</v>
      </c>
      <c r="AZ116" s="135">
        <f t="shared" si="66"/>
        <v>65.653747290947209</v>
      </c>
      <c r="BA116" s="135">
        <f t="shared" si="67"/>
        <v>795.13982830147177</v>
      </c>
      <c r="BB116" s="136">
        <v>795.13982830147177</v>
      </c>
      <c r="BC116" s="135">
        <f t="shared" si="71"/>
        <v>71.56258454713246</v>
      </c>
      <c r="BD116" s="135">
        <f t="shared" si="72"/>
        <v>866.70241284860424</v>
      </c>
      <c r="BE116" s="136">
        <v>866.70241284860424</v>
      </c>
      <c r="BF116" s="135">
        <f t="shared" si="73"/>
        <v>78.00321715637439</v>
      </c>
      <c r="BG116" s="135">
        <f t="shared" si="74"/>
        <v>944.70563000497862</v>
      </c>
      <c r="BH116" s="136">
        <v>1058.0703056055761</v>
      </c>
      <c r="BI116" s="136">
        <v>944.70563000497862</v>
      </c>
      <c r="BJ116" s="135">
        <f t="shared" si="58"/>
        <v>113.36467560059742</v>
      </c>
      <c r="BK116" s="135">
        <f t="shared" si="59"/>
        <v>1058.0703056055761</v>
      </c>
      <c r="BL116" s="135">
        <f t="shared" si="60"/>
        <v>42.322812224223043</v>
      </c>
      <c r="BM116" s="135">
        <f t="shared" si="61"/>
        <v>1100.3931178297992</v>
      </c>
      <c r="BN116" s="136">
        <v>1100.3900000000001</v>
      </c>
      <c r="BO116" s="136">
        <v>1100.3931178297992</v>
      </c>
      <c r="BP116" s="135">
        <f t="shared" si="50"/>
        <v>55.019655891489954</v>
      </c>
      <c r="BQ116" s="135">
        <f t="shared" si="51"/>
        <v>1155.4127737212891</v>
      </c>
      <c r="BR116" s="135">
        <f t="shared" si="52"/>
        <v>143.05070000000001</v>
      </c>
      <c r="BS116" s="135">
        <f t="shared" si="53"/>
        <v>1243.4407000000001</v>
      </c>
      <c r="BT116" s="136">
        <v>1305.6127350000002</v>
      </c>
      <c r="BU116" s="129">
        <f t="shared" si="54"/>
        <v>195.84191025000004</v>
      </c>
      <c r="BV116" s="136">
        <v>1243.4407000000001</v>
      </c>
      <c r="BW116" s="135">
        <f t="shared" si="55"/>
        <v>62.172035000000001</v>
      </c>
      <c r="BX116" s="135">
        <f t="shared" si="56"/>
        <v>1305.6127350000002</v>
      </c>
      <c r="BY116" s="132">
        <f t="shared" si="57"/>
        <v>1501.4546452500001</v>
      </c>
    </row>
    <row r="117" spans="1:77" ht="16.5" customHeight="1" thickBot="1" x14ac:dyDescent="0.35">
      <c r="A117" s="5"/>
      <c r="B117" s="92" t="s">
        <v>430</v>
      </c>
      <c r="C117" s="95">
        <v>9663</v>
      </c>
      <c r="D117" s="88" t="s">
        <v>16</v>
      </c>
      <c r="E117" s="88" t="s">
        <v>633</v>
      </c>
      <c r="F117" s="96">
        <v>91</v>
      </c>
      <c r="G117" s="96">
        <v>111</v>
      </c>
      <c r="H117" s="96">
        <v>10</v>
      </c>
      <c r="I117" s="97" t="s">
        <v>9</v>
      </c>
      <c r="J117" s="93">
        <f t="shared" si="94"/>
        <v>12152.066411362501</v>
      </c>
      <c r="K117" s="57">
        <v>1243.418778</v>
      </c>
      <c r="M117" s="145">
        <v>232.69747684124042</v>
      </c>
      <c r="N117" s="145">
        <v>219.52592154834002</v>
      </c>
      <c r="O117" s="129">
        <f t="shared" si="93"/>
        <v>13.171555292900401</v>
      </c>
      <c r="P117" s="132">
        <f t="shared" si="87"/>
        <v>232.69747684124042</v>
      </c>
      <c r="Q117" s="129">
        <f t="shared" si="88"/>
        <v>30.250671989361255</v>
      </c>
      <c r="R117" s="132">
        <f t="shared" si="89"/>
        <v>262.94814883060167</v>
      </c>
      <c r="S117" s="145">
        <v>262.94814883060167</v>
      </c>
      <c r="T117" s="129">
        <f t="shared" si="90"/>
        <v>26.294814883060166</v>
      </c>
      <c r="U117" s="133">
        <f t="shared" si="91"/>
        <v>289.24296371366182</v>
      </c>
      <c r="V117" s="145">
        <v>289.24296371366182</v>
      </c>
      <c r="W117" s="129">
        <f t="shared" si="85"/>
        <v>17.354577822819707</v>
      </c>
      <c r="X117" s="132">
        <f t="shared" si="86"/>
        <v>306.59754153648151</v>
      </c>
      <c r="Y117" s="145">
        <v>306.59754153648151</v>
      </c>
      <c r="Z117" s="129">
        <f t="shared" si="81"/>
        <v>24.527803322918523</v>
      </c>
      <c r="AA117" s="132">
        <f t="shared" si="82"/>
        <v>331.12534485940006</v>
      </c>
      <c r="AB117" s="132">
        <f t="shared" si="92"/>
        <v>1243.418778</v>
      </c>
      <c r="AC117" s="145">
        <v>331.12534485940006</v>
      </c>
      <c r="AD117" s="129">
        <f t="shared" si="79"/>
        <v>33.112534485940003</v>
      </c>
      <c r="AE117" s="134">
        <f t="shared" si="80"/>
        <v>364.23787934534005</v>
      </c>
      <c r="AF117" s="145">
        <v>389.73453089951386</v>
      </c>
      <c r="AG117" s="145">
        <v>364.23787934534005</v>
      </c>
      <c r="AH117" s="129">
        <f t="shared" si="76"/>
        <v>25.496651554173805</v>
      </c>
      <c r="AI117" s="132">
        <f t="shared" si="77"/>
        <v>389.73453089951386</v>
      </c>
      <c r="AK117" s="132">
        <f t="shared" si="78"/>
        <v>58.460179634927073</v>
      </c>
      <c r="AL117" s="134">
        <f t="shared" si="68"/>
        <v>448.1947105344409</v>
      </c>
      <c r="AM117" s="129">
        <f t="shared" si="69"/>
        <v>99.473502240000002</v>
      </c>
      <c r="AN117" s="134">
        <f t="shared" si="70"/>
        <v>1342.89228024</v>
      </c>
      <c r="AP117" s="145">
        <v>484.05028737719618</v>
      </c>
      <c r="AQ117" s="129">
        <f t="shared" si="83"/>
        <v>33.883520116403737</v>
      </c>
      <c r="AR117" s="134">
        <f t="shared" si="84"/>
        <v>517.93380749359994</v>
      </c>
      <c r="AS117" s="145">
        <v>559.36851209308793</v>
      </c>
      <c r="AT117" s="145">
        <v>517.93380749359994</v>
      </c>
      <c r="AU117" s="129">
        <f t="shared" si="62"/>
        <v>41.434704599487993</v>
      </c>
      <c r="AV117" s="134">
        <f t="shared" si="63"/>
        <v>559.36851209308793</v>
      </c>
      <c r="AW117" s="135">
        <f t="shared" si="64"/>
        <v>44.749480967447035</v>
      </c>
      <c r="AX117" s="135">
        <f t="shared" si="65"/>
        <v>604.11799306053501</v>
      </c>
      <c r="AY117" s="145">
        <v>604.11799306053501</v>
      </c>
      <c r="AZ117" s="135">
        <f t="shared" si="66"/>
        <v>54.37061937544815</v>
      </c>
      <c r="BA117" s="135">
        <f t="shared" si="67"/>
        <v>658.48861243598321</v>
      </c>
      <c r="BB117" s="145">
        <v>658.48861243598321</v>
      </c>
      <c r="BC117" s="135">
        <f t="shared" si="71"/>
        <v>59.263975119238488</v>
      </c>
      <c r="BD117" s="135">
        <f t="shared" si="72"/>
        <v>717.75258755522168</v>
      </c>
      <c r="BE117" s="145">
        <v>717.75258755522168</v>
      </c>
      <c r="BF117" s="135">
        <f t="shared" si="73"/>
        <v>64.597732879969954</v>
      </c>
      <c r="BG117" s="135">
        <f t="shared" si="74"/>
        <v>782.35032043519163</v>
      </c>
      <c r="BH117" s="145">
        <v>876.23235888741465</v>
      </c>
      <c r="BI117" s="145">
        <v>782.35032043519163</v>
      </c>
      <c r="BJ117" s="135">
        <f t="shared" si="58"/>
        <v>93.882038452223</v>
      </c>
      <c r="BK117" s="135">
        <f t="shared" si="59"/>
        <v>876.23235888741465</v>
      </c>
      <c r="BL117" s="135">
        <f t="shared" si="60"/>
        <v>35.049294355496585</v>
      </c>
      <c r="BM117" s="135">
        <f t="shared" si="61"/>
        <v>911.28165324291126</v>
      </c>
      <c r="BN117" s="137">
        <v>911.28</v>
      </c>
      <c r="BO117" s="137">
        <v>911.28165324291126</v>
      </c>
      <c r="BP117" s="135">
        <f t="shared" si="50"/>
        <v>45.564082662145566</v>
      </c>
      <c r="BQ117" s="135">
        <f t="shared" si="51"/>
        <v>956.84573590505681</v>
      </c>
      <c r="BR117" s="135">
        <f t="shared" si="52"/>
        <v>118.46639999999999</v>
      </c>
      <c r="BS117" s="135">
        <f t="shared" si="53"/>
        <v>1029.7464</v>
      </c>
      <c r="BT117" s="137">
        <v>1081.2337199999999</v>
      </c>
      <c r="BU117" s="129">
        <f t="shared" si="54"/>
        <v>162.185058</v>
      </c>
      <c r="BV117" s="137">
        <v>1029.7464</v>
      </c>
      <c r="BW117" s="135">
        <f t="shared" si="55"/>
        <v>51.487319999999997</v>
      </c>
      <c r="BX117" s="135">
        <f t="shared" si="56"/>
        <v>1081.2337199999999</v>
      </c>
      <c r="BY117" s="132">
        <f t="shared" si="57"/>
        <v>1243.418778</v>
      </c>
    </row>
    <row r="118" spans="1:77" ht="16.5" customHeight="1" thickTop="1" x14ac:dyDescent="0.3">
      <c r="A118" s="5"/>
      <c r="B118" s="92" t="s">
        <v>353</v>
      </c>
      <c r="C118" s="95"/>
      <c r="D118" s="88" t="s">
        <v>16</v>
      </c>
      <c r="E118" s="88" t="s">
        <v>147</v>
      </c>
      <c r="F118" s="96"/>
      <c r="G118" s="96"/>
      <c r="H118" s="96"/>
      <c r="I118" s="97" t="s">
        <v>9</v>
      </c>
      <c r="J118" s="93">
        <f t="shared" si="94"/>
        <v>66954.489066631679</v>
      </c>
      <c r="K118" s="57">
        <v>145.52463526053521</v>
      </c>
      <c r="M118" s="131">
        <v>25.937056312978804</v>
      </c>
      <c r="N118" s="131">
        <v>24.468921049980004</v>
      </c>
      <c r="O118" s="129">
        <f t="shared" si="93"/>
        <v>1.4681352629988003</v>
      </c>
      <c r="P118" s="132">
        <f t="shared" si="87"/>
        <v>25.937056312978804</v>
      </c>
      <c r="Q118" s="129">
        <f t="shared" si="88"/>
        <v>3.3718173206872439</v>
      </c>
      <c r="R118" s="132">
        <f t="shared" si="89"/>
        <v>29.308873633666046</v>
      </c>
      <c r="S118" s="131">
        <v>29.308873633666046</v>
      </c>
      <c r="T118" s="129">
        <f t="shared" si="90"/>
        <v>2.9308873633666046</v>
      </c>
      <c r="U118" s="133">
        <f t="shared" si="91"/>
        <v>32.239760997032647</v>
      </c>
      <c r="V118" s="131">
        <v>32.239760997032647</v>
      </c>
      <c r="W118" s="129">
        <f t="shared" si="85"/>
        <v>1.9343856598219586</v>
      </c>
      <c r="X118" s="132">
        <f t="shared" si="86"/>
        <v>34.174146656854603</v>
      </c>
      <c r="Y118" s="131">
        <v>34.174146656854603</v>
      </c>
      <c r="Z118" s="129">
        <f t="shared" si="81"/>
        <v>2.7339317325483683</v>
      </c>
      <c r="AA118" s="132">
        <f t="shared" si="82"/>
        <v>36.908078389402974</v>
      </c>
      <c r="AB118" s="132">
        <f t="shared" si="92"/>
        <v>145.52463526053521</v>
      </c>
      <c r="AC118" s="131">
        <v>36.908078389402974</v>
      </c>
      <c r="AD118" s="129">
        <f t="shared" si="79"/>
        <v>3.6908078389402976</v>
      </c>
      <c r="AE118" s="134">
        <f t="shared" si="80"/>
        <v>40.598886228343268</v>
      </c>
      <c r="AF118" s="131">
        <v>43.440808264327295</v>
      </c>
      <c r="AG118" s="131">
        <v>40.598886228343268</v>
      </c>
      <c r="AH118" s="129">
        <f t="shared" si="76"/>
        <v>2.8419220359840285</v>
      </c>
      <c r="AI118" s="132">
        <f t="shared" si="77"/>
        <v>43.440808264327295</v>
      </c>
      <c r="AK118" s="132">
        <f t="shared" si="78"/>
        <v>6.5161212396490944</v>
      </c>
      <c r="AL118" s="134">
        <f t="shared" si="68"/>
        <v>49.95692950397639</v>
      </c>
      <c r="AM118" s="129">
        <f t="shared" si="69"/>
        <v>11.641970820842817</v>
      </c>
      <c r="AN118" s="134">
        <f t="shared" si="70"/>
        <v>157.16660608137803</v>
      </c>
      <c r="AP118" s="131">
        <v>53.953483864294498</v>
      </c>
      <c r="AQ118" s="129">
        <f t="shared" si="83"/>
        <v>3.7767438705006144</v>
      </c>
      <c r="AR118" s="134">
        <f t="shared" si="84"/>
        <v>57.730227734795115</v>
      </c>
      <c r="AS118" s="131">
        <v>62.348645953578725</v>
      </c>
      <c r="AT118" s="131">
        <v>57.730227734795115</v>
      </c>
      <c r="AU118" s="129">
        <f t="shared" si="62"/>
        <v>4.6184182187836091</v>
      </c>
      <c r="AV118" s="134">
        <f t="shared" si="63"/>
        <v>62.348645953578725</v>
      </c>
      <c r="AW118" s="135">
        <f t="shared" si="64"/>
        <v>4.9878916762862984</v>
      </c>
      <c r="AX118" s="135">
        <f t="shared" si="65"/>
        <v>67.33653762986502</v>
      </c>
      <c r="AY118" s="131">
        <v>67.33653762986502</v>
      </c>
      <c r="AZ118" s="135">
        <f t="shared" si="66"/>
        <v>6.0602883866878523</v>
      </c>
      <c r="BA118" s="135">
        <f t="shared" si="67"/>
        <v>73.396826016552879</v>
      </c>
      <c r="BB118" s="131">
        <v>73.396826016552879</v>
      </c>
      <c r="BC118" s="135">
        <f t="shared" si="71"/>
        <v>6.605714341489759</v>
      </c>
      <c r="BD118" s="135">
        <f t="shared" si="72"/>
        <v>80.002540358042637</v>
      </c>
      <c r="BE118" s="131">
        <v>80.002540358042637</v>
      </c>
      <c r="BF118" s="135">
        <f t="shared" si="73"/>
        <v>7.2002286322238378</v>
      </c>
      <c r="BG118" s="135">
        <f t="shared" si="74"/>
        <v>87.202768990266478</v>
      </c>
      <c r="BH118" s="131">
        <v>97.667101269098453</v>
      </c>
      <c r="BI118" s="131">
        <v>87.202768990266478</v>
      </c>
      <c r="BJ118" s="135">
        <f t="shared" si="58"/>
        <v>10.464332278831977</v>
      </c>
      <c r="BK118" s="135">
        <f t="shared" si="59"/>
        <v>97.667101269098453</v>
      </c>
      <c r="BL118" s="135">
        <f t="shared" si="60"/>
        <v>3.9066840507639382</v>
      </c>
      <c r="BM118" s="135">
        <f t="shared" si="61"/>
        <v>101.5737853198624</v>
      </c>
      <c r="BN118" s="167">
        <v>106.65247458585551</v>
      </c>
      <c r="BO118" s="167">
        <v>101.5737853198624</v>
      </c>
      <c r="BP118" s="135">
        <f t="shared" si="50"/>
        <v>5.0786892659931198</v>
      </c>
      <c r="BQ118" s="135">
        <f t="shared" si="51"/>
        <v>106.65247458585551</v>
      </c>
      <c r="BR118" s="135">
        <f t="shared" si="52"/>
        <v>13.864821696161217</v>
      </c>
      <c r="BS118" s="135">
        <f t="shared" si="53"/>
        <v>120.51729628201673</v>
      </c>
      <c r="BT118" s="167">
        <v>126.54316109611757</v>
      </c>
      <c r="BU118" s="129">
        <f t="shared" si="54"/>
        <v>18.981474164417634</v>
      </c>
      <c r="BV118" s="167">
        <v>120.51729628201673</v>
      </c>
      <c r="BW118" s="135">
        <f t="shared" si="55"/>
        <v>6.0258648141008369</v>
      </c>
      <c r="BX118" s="135">
        <f t="shared" si="56"/>
        <v>126.54316109611757</v>
      </c>
      <c r="BY118" s="132">
        <f t="shared" si="57"/>
        <v>145.52463526053521</v>
      </c>
    </row>
    <row r="119" spans="1:77" ht="16.5" customHeight="1" x14ac:dyDescent="0.3">
      <c r="A119" s="5"/>
      <c r="B119" s="92" t="s">
        <v>354</v>
      </c>
      <c r="C119" s="95"/>
      <c r="D119" s="88" t="s">
        <v>16</v>
      </c>
      <c r="E119" s="88" t="s">
        <v>148</v>
      </c>
      <c r="F119" s="96"/>
      <c r="G119" s="96"/>
      <c r="H119" s="96"/>
      <c r="I119" s="97" t="s">
        <v>9</v>
      </c>
      <c r="J119" s="93">
        <f t="shared" si="94"/>
        <v>53259.272248578294</v>
      </c>
      <c r="K119" s="57">
        <v>151.44975921315415</v>
      </c>
      <c r="M119" s="136">
        <v>26.993099321403601</v>
      </c>
      <c r="N119" s="136">
        <v>25.465188039060003</v>
      </c>
      <c r="O119" s="129">
        <f t="shared" si="93"/>
        <v>1.5279112823436003</v>
      </c>
      <c r="P119" s="132">
        <f t="shared" si="87"/>
        <v>26.993099321403601</v>
      </c>
      <c r="Q119" s="129">
        <f t="shared" si="88"/>
        <v>3.5091029117824681</v>
      </c>
      <c r="R119" s="132">
        <f t="shared" si="89"/>
        <v>30.502202233186068</v>
      </c>
      <c r="S119" s="136">
        <v>30.502202233186068</v>
      </c>
      <c r="T119" s="129">
        <f t="shared" si="90"/>
        <v>3.0502202233186071</v>
      </c>
      <c r="U119" s="133">
        <f t="shared" si="91"/>
        <v>33.552422456504672</v>
      </c>
      <c r="V119" s="136">
        <v>33.552422456504672</v>
      </c>
      <c r="W119" s="129">
        <f t="shared" si="85"/>
        <v>2.0131453473902803</v>
      </c>
      <c r="X119" s="132">
        <f t="shared" si="86"/>
        <v>35.56556780389495</v>
      </c>
      <c r="Y119" s="136">
        <v>35.56556780389495</v>
      </c>
      <c r="Z119" s="129">
        <f t="shared" si="81"/>
        <v>2.8452454243115959</v>
      </c>
      <c r="AA119" s="132">
        <f t="shared" si="82"/>
        <v>38.41081322820655</v>
      </c>
      <c r="AB119" s="132">
        <f t="shared" si="92"/>
        <v>151.44975921315415</v>
      </c>
      <c r="AC119" s="136">
        <v>38.41081322820655</v>
      </c>
      <c r="AD119" s="129">
        <f t="shared" si="79"/>
        <v>3.8410813228206546</v>
      </c>
      <c r="AE119" s="134">
        <f t="shared" si="80"/>
        <v>42.251894551027206</v>
      </c>
      <c r="AF119" s="136">
        <v>45.209527169599113</v>
      </c>
      <c r="AG119" s="136">
        <v>42.251894551027206</v>
      </c>
      <c r="AH119" s="129">
        <f t="shared" si="76"/>
        <v>2.9576326185719046</v>
      </c>
      <c r="AI119" s="132">
        <f t="shared" si="77"/>
        <v>45.209527169599113</v>
      </c>
      <c r="AK119" s="132">
        <f t="shared" si="78"/>
        <v>6.7814290754398669</v>
      </c>
      <c r="AL119" s="134">
        <f t="shared" si="68"/>
        <v>51.99095624503898</v>
      </c>
      <c r="AM119" s="129">
        <f t="shared" si="69"/>
        <v>12.115980737052332</v>
      </c>
      <c r="AN119" s="134">
        <f t="shared" si="70"/>
        <v>163.56573995020648</v>
      </c>
      <c r="AP119" s="136">
        <v>56.150232744642096</v>
      </c>
      <c r="AQ119" s="129">
        <f t="shared" si="83"/>
        <v>3.9305162921249464</v>
      </c>
      <c r="AR119" s="134">
        <f t="shared" si="84"/>
        <v>60.080749036767045</v>
      </c>
      <c r="AS119" s="136">
        <v>64.887208959708403</v>
      </c>
      <c r="AT119" s="136">
        <v>60.080749036767045</v>
      </c>
      <c r="AU119" s="129">
        <f t="shared" si="62"/>
        <v>4.8064599229413636</v>
      </c>
      <c r="AV119" s="134">
        <f t="shared" si="63"/>
        <v>64.887208959708403</v>
      </c>
      <c r="AW119" s="135">
        <f t="shared" si="64"/>
        <v>5.1909767167766718</v>
      </c>
      <c r="AX119" s="135">
        <f t="shared" si="65"/>
        <v>70.078185676485077</v>
      </c>
      <c r="AY119" s="136">
        <v>70.078185676485077</v>
      </c>
      <c r="AZ119" s="135">
        <f t="shared" si="66"/>
        <v>6.307036710883656</v>
      </c>
      <c r="BA119" s="135">
        <f t="shared" si="67"/>
        <v>76.385222387368728</v>
      </c>
      <c r="BB119" s="136">
        <v>76.385222387368728</v>
      </c>
      <c r="BC119" s="135">
        <f t="shared" si="71"/>
        <v>6.8746700148631854</v>
      </c>
      <c r="BD119" s="135">
        <f t="shared" si="72"/>
        <v>83.259892402231912</v>
      </c>
      <c r="BE119" s="136">
        <v>83.259892402231912</v>
      </c>
      <c r="BF119" s="135">
        <f t="shared" si="73"/>
        <v>7.4933903162008724</v>
      </c>
      <c r="BG119" s="135">
        <f t="shared" si="74"/>
        <v>90.753282718432786</v>
      </c>
      <c r="BH119" s="136">
        <v>101.64367664464471</v>
      </c>
      <c r="BI119" s="136">
        <v>90.753282718432786</v>
      </c>
      <c r="BJ119" s="135">
        <f t="shared" si="58"/>
        <v>10.890393926211933</v>
      </c>
      <c r="BK119" s="135">
        <f t="shared" si="59"/>
        <v>101.64367664464471</v>
      </c>
      <c r="BL119" s="135">
        <f t="shared" si="60"/>
        <v>4.0657470657857884</v>
      </c>
      <c r="BM119" s="135">
        <f t="shared" si="61"/>
        <v>105.7094237104305</v>
      </c>
      <c r="BN119" s="168">
        <v>110.99489489595203</v>
      </c>
      <c r="BO119" s="168">
        <v>105.7094237104305</v>
      </c>
      <c r="BP119" s="135">
        <f t="shared" si="50"/>
        <v>5.2854711855215255</v>
      </c>
      <c r="BQ119" s="135">
        <f t="shared" si="51"/>
        <v>110.99489489595203</v>
      </c>
      <c r="BR119" s="135">
        <f t="shared" si="52"/>
        <v>14.429336336473764</v>
      </c>
      <c r="BS119" s="135">
        <f t="shared" si="53"/>
        <v>125.4242312324258</v>
      </c>
      <c r="BT119" s="168">
        <v>131.6954427940471</v>
      </c>
      <c r="BU119" s="129">
        <f t="shared" si="54"/>
        <v>19.754316419107067</v>
      </c>
      <c r="BV119" s="168">
        <v>125.4242312324258</v>
      </c>
      <c r="BW119" s="135">
        <f t="shared" si="55"/>
        <v>6.2712115616212891</v>
      </c>
      <c r="BX119" s="135">
        <f t="shared" si="56"/>
        <v>131.6954427940471</v>
      </c>
      <c r="BY119" s="132">
        <f t="shared" si="57"/>
        <v>151.44975921315415</v>
      </c>
    </row>
    <row r="120" spans="1:77" ht="16.5" customHeight="1" x14ac:dyDescent="0.3">
      <c r="A120" s="5"/>
      <c r="B120" s="92" t="s">
        <v>355</v>
      </c>
      <c r="C120" s="95"/>
      <c r="D120" s="88" t="s">
        <v>16</v>
      </c>
      <c r="E120" s="88" t="s">
        <v>714</v>
      </c>
      <c r="F120" s="96"/>
      <c r="G120" s="96"/>
      <c r="H120" s="96"/>
      <c r="I120" s="97" t="s">
        <v>9</v>
      </c>
      <c r="J120" s="93">
        <f t="shared" si="94"/>
        <v>47405.094792128868</v>
      </c>
      <c r="K120" s="57">
        <v>128.23112710779588</v>
      </c>
      <c r="M120" s="136">
        <v>22.854810520000004</v>
      </c>
      <c r="N120" s="136">
        <v>21.561142000000004</v>
      </c>
      <c r="O120" s="129">
        <f t="shared" si="93"/>
        <v>1.2936685200000002</v>
      </c>
      <c r="P120" s="132">
        <f t="shared" si="87"/>
        <v>22.854810520000004</v>
      </c>
      <c r="Q120" s="129">
        <f t="shared" si="88"/>
        <v>2.9711253676000005</v>
      </c>
      <c r="R120" s="132">
        <f t="shared" si="89"/>
        <v>25.825935887600004</v>
      </c>
      <c r="S120" s="136">
        <v>25.825935887600004</v>
      </c>
      <c r="T120" s="129">
        <f t="shared" si="90"/>
        <v>2.5825935887600004</v>
      </c>
      <c r="U120" s="133">
        <f t="shared" si="91"/>
        <v>28.408529476360005</v>
      </c>
      <c r="V120" s="136">
        <v>28.408529476360005</v>
      </c>
      <c r="W120" s="129">
        <f t="shared" si="85"/>
        <v>1.7045117685816003</v>
      </c>
      <c r="X120" s="132">
        <f t="shared" si="86"/>
        <v>30.113041244941606</v>
      </c>
      <c r="Y120" s="136">
        <v>30.113041244941606</v>
      </c>
      <c r="Z120" s="129">
        <f t="shared" si="81"/>
        <v>2.4090432995953286</v>
      </c>
      <c r="AA120" s="132">
        <f t="shared" si="82"/>
        <v>32.522084544536938</v>
      </c>
      <c r="AB120" s="132">
        <f t="shared" si="92"/>
        <v>128.23112710779588</v>
      </c>
      <c r="AC120" s="136">
        <v>32.522084544536938</v>
      </c>
      <c r="AD120" s="129">
        <f t="shared" si="79"/>
        <v>3.2522084544536938</v>
      </c>
      <c r="AE120" s="134">
        <f t="shared" si="80"/>
        <v>35.774292998990632</v>
      </c>
      <c r="AF120" s="136">
        <v>38.278493508919979</v>
      </c>
      <c r="AG120" s="136">
        <v>35.774292998990632</v>
      </c>
      <c r="AH120" s="129">
        <f t="shared" si="76"/>
        <v>2.5042005099293441</v>
      </c>
      <c r="AI120" s="132">
        <f t="shared" si="77"/>
        <v>38.278493508919979</v>
      </c>
      <c r="AK120" s="132">
        <f t="shared" si="78"/>
        <v>5.7417740263379971</v>
      </c>
      <c r="AL120" s="134">
        <f t="shared" si="68"/>
        <v>44.020267535257979</v>
      </c>
      <c r="AM120" s="129">
        <f t="shared" si="69"/>
        <v>10.258490168623672</v>
      </c>
      <c r="AN120" s="134">
        <f t="shared" si="70"/>
        <v>138.48961727641955</v>
      </c>
      <c r="AP120" s="136">
        <v>47.541888938078614</v>
      </c>
      <c r="AQ120" s="129">
        <f t="shared" si="83"/>
        <v>3.3279322256655028</v>
      </c>
      <c r="AR120" s="134">
        <f t="shared" si="84"/>
        <v>50.86982116374412</v>
      </c>
      <c r="AS120" s="136">
        <v>54.939406856843647</v>
      </c>
      <c r="AT120" s="136">
        <v>50.86982116374412</v>
      </c>
      <c r="AU120" s="129">
        <f t="shared" si="62"/>
        <v>4.0695856930995298</v>
      </c>
      <c r="AV120" s="134">
        <f t="shared" si="63"/>
        <v>54.939406856843647</v>
      </c>
      <c r="AW120" s="135">
        <f t="shared" si="64"/>
        <v>4.3951525485474914</v>
      </c>
      <c r="AX120" s="135">
        <f t="shared" si="65"/>
        <v>59.33455940539114</v>
      </c>
      <c r="AY120" s="136">
        <v>59.33455940539114</v>
      </c>
      <c r="AZ120" s="135">
        <f t="shared" si="66"/>
        <v>5.3401103464852024</v>
      </c>
      <c r="BA120" s="135">
        <f t="shared" si="67"/>
        <v>64.674669751876337</v>
      </c>
      <c r="BB120" s="136">
        <v>64.674669751876337</v>
      </c>
      <c r="BC120" s="135">
        <f t="shared" si="71"/>
        <v>5.8207202776688698</v>
      </c>
      <c r="BD120" s="135">
        <f t="shared" si="72"/>
        <v>70.495390029545206</v>
      </c>
      <c r="BE120" s="136">
        <v>70.495390029545206</v>
      </c>
      <c r="BF120" s="135">
        <f t="shared" si="73"/>
        <v>6.3445851026590683</v>
      </c>
      <c r="BG120" s="135">
        <f t="shared" si="74"/>
        <v>76.839975132204273</v>
      </c>
      <c r="BH120" s="136">
        <v>86.060772148068793</v>
      </c>
      <c r="BI120" s="136">
        <v>76.839975132204273</v>
      </c>
      <c r="BJ120" s="135">
        <f t="shared" si="58"/>
        <v>9.2207970158645125</v>
      </c>
      <c r="BK120" s="135">
        <f t="shared" si="59"/>
        <v>86.060772148068793</v>
      </c>
      <c r="BL120" s="135">
        <f t="shared" si="60"/>
        <v>3.4424308859227519</v>
      </c>
      <c r="BM120" s="135">
        <f t="shared" si="61"/>
        <v>89.503203033991539</v>
      </c>
      <c r="BN120" s="168">
        <v>93.978363185691123</v>
      </c>
      <c r="BO120" s="168">
        <v>89.503203033991539</v>
      </c>
      <c r="BP120" s="135">
        <f t="shared" si="50"/>
        <v>4.4751601516995771</v>
      </c>
      <c r="BQ120" s="135">
        <f t="shared" si="51"/>
        <v>93.978363185691123</v>
      </c>
      <c r="BR120" s="135">
        <f t="shared" si="52"/>
        <v>12.217187214139846</v>
      </c>
      <c r="BS120" s="135">
        <f t="shared" si="53"/>
        <v>106.19555039983096</v>
      </c>
      <c r="BT120" s="168">
        <v>111.50532791982252</v>
      </c>
      <c r="BU120" s="129">
        <f t="shared" si="54"/>
        <v>16.725799187973379</v>
      </c>
      <c r="BV120" s="168">
        <v>106.19555039983096</v>
      </c>
      <c r="BW120" s="135">
        <f t="shared" si="55"/>
        <v>5.3097775199915489</v>
      </c>
      <c r="BX120" s="135">
        <f t="shared" si="56"/>
        <v>111.50532791982252</v>
      </c>
      <c r="BY120" s="132">
        <f t="shared" si="57"/>
        <v>128.23112710779588</v>
      </c>
    </row>
    <row r="121" spans="1:77" ht="16.5" customHeight="1" x14ac:dyDescent="0.3">
      <c r="A121" s="5"/>
      <c r="B121" s="92" t="s">
        <v>356</v>
      </c>
      <c r="C121" s="95"/>
      <c r="D121" s="88" t="s">
        <v>16</v>
      </c>
      <c r="E121" s="88" t="s">
        <v>514</v>
      </c>
      <c r="F121" s="96"/>
      <c r="G121" s="96"/>
      <c r="H121" s="96"/>
      <c r="I121" s="97" t="s">
        <v>9</v>
      </c>
      <c r="J121" s="93">
        <f t="shared" si="94"/>
        <v>39258.185536192796</v>
      </c>
      <c r="K121" s="57">
        <v>1968.3779902499998</v>
      </c>
      <c r="M121" s="136">
        <v>368.36700212054154</v>
      </c>
      <c r="N121" s="136">
        <v>347.51603973635997</v>
      </c>
      <c r="O121" s="129">
        <f t="shared" si="93"/>
        <v>20.850962384181599</v>
      </c>
      <c r="P121" s="132">
        <f t="shared" si="87"/>
        <v>368.36700212054154</v>
      </c>
      <c r="Q121" s="129">
        <f t="shared" si="88"/>
        <v>47.887710275670401</v>
      </c>
      <c r="R121" s="132">
        <f t="shared" si="89"/>
        <v>416.25471239621197</v>
      </c>
      <c r="S121" s="136">
        <v>416.25471239621197</v>
      </c>
      <c r="T121" s="129">
        <f t="shared" si="90"/>
        <v>41.625471239621199</v>
      </c>
      <c r="U121" s="133">
        <f t="shared" si="91"/>
        <v>457.88018363583319</v>
      </c>
      <c r="V121" s="136">
        <v>457.88018363583319</v>
      </c>
      <c r="W121" s="129">
        <f t="shared" si="85"/>
        <v>27.472811018149994</v>
      </c>
      <c r="X121" s="132">
        <f t="shared" si="86"/>
        <v>485.35299465398316</v>
      </c>
      <c r="Y121" s="136">
        <v>485.35299465398316</v>
      </c>
      <c r="Z121" s="129">
        <f t="shared" si="81"/>
        <v>38.828239572318651</v>
      </c>
      <c r="AA121" s="132">
        <f t="shared" si="82"/>
        <v>524.18123422630185</v>
      </c>
      <c r="AB121" s="132">
        <f t="shared" si="92"/>
        <v>1968.3779902499998</v>
      </c>
      <c r="AC121" s="136">
        <v>524.18123422630185</v>
      </c>
      <c r="AD121" s="129">
        <f t="shared" si="79"/>
        <v>52.418123422630181</v>
      </c>
      <c r="AE121" s="134">
        <f t="shared" si="80"/>
        <v>576.59935764893203</v>
      </c>
      <c r="AF121" s="136">
        <v>616.96131268435727</v>
      </c>
      <c r="AG121" s="136">
        <v>576.59935764893203</v>
      </c>
      <c r="AH121" s="129">
        <f t="shared" si="76"/>
        <v>40.36195503542524</v>
      </c>
      <c r="AI121" s="132">
        <f t="shared" si="77"/>
        <v>616.96131268435727</v>
      </c>
      <c r="AK121" s="132">
        <f t="shared" si="78"/>
        <v>92.544196902653596</v>
      </c>
      <c r="AL121" s="134">
        <f t="shared" si="68"/>
        <v>709.50550958701092</v>
      </c>
      <c r="AM121" s="129">
        <f t="shared" si="69"/>
        <v>157.47023922</v>
      </c>
      <c r="AN121" s="134">
        <f t="shared" si="70"/>
        <v>2125.8482294699998</v>
      </c>
      <c r="AP121" s="136">
        <v>766.26595035397179</v>
      </c>
      <c r="AQ121" s="129">
        <f t="shared" si="83"/>
        <v>53.63861652477803</v>
      </c>
      <c r="AR121" s="134">
        <f t="shared" si="84"/>
        <v>819.90456687874985</v>
      </c>
      <c r="AS121" s="136">
        <v>885.49693222904989</v>
      </c>
      <c r="AT121" s="136">
        <v>819.90456687874985</v>
      </c>
      <c r="AU121" s="129">
        <f t="shared" si="62"/>
        <v>65.592365350299985</v>
      </c>
      <c r="AV121" s="134">
        <f t="shared" si="63"/>
        <v>885.49693222904989</v>
      </c>
      <c r="AW121" s="135">
        <f t="shared" si="64"/>
        <v>70.839754578323991</v>
      </c>
      <c r="AX121" s="135">
        <f t="shared" si="65"/>
        <v>956.33668680737389</v>
      </c>
      <c r="AY121" s="136">
        <v>956.33668680737389</v>
      </c>
      <c r="AZ121" s="135">
        <f t="shared" si="66"/>
        <v>86.070301812663658</v>
      </c>
      <c r="BA121" s="135">
        <f t="shared" si="67"/>
        <v>1042.4069886200375</v>
      </c>
      <c r="BB121" s="136">
        <v>1042.4069886200375</v>
      </c>
      <c r="BC121" s="135">
        <f t="shared" si="71"/>
        <v>93.816628975803368</v>
      </c>
      <c r="BD121" s="135">
        <f t="shared" si="72"/>
        <v>1136.2236175958408</v>
      </c>
      <c r="BE121" s="136">
        <v>1136.2236175958408</v>
      </c>
      <c r="BF121" s="135">
        <f t="shared" si="73"/>
        <v>102.26012558362567</v>
      </c>
      <c r="BG121" s="135">
        <f t="shared" si="74"/>
        <v>1238.4837431794665</v>
      </c>
      <c r="BH121" s="136">
        <v>1387.1017923610025</v>
      </c>
      <c r="BI121" s="136">
        <v>1238.4837431794665</v>
      </c>
      <c r="BJ121" s="135">
        <f t="shared" si="58"/>
        <v>148.61804918153598</v>
      </c>
      <c r="BK121" s="135">
        <f t="shared" si="59"/>
        <v>1387.1017923610025</v>
      </c>
      <c r="BL121" s="135">
        <f t="shared" si="60"/>
        <v>55.484071694440097</v>
      </c>
      <c r="BM121" s="135">
        <f t="shared" si="61"/>
        <v>1442.5858640554425</v>
      </c>
      <c r="BN121" s="168">
        <v>1442.59</v>
      </c>
      <c r="BO121" s="168">
        <v>1442.5858640554425</v>
      </c>
      <c r="BP121" s="135">
        <f t="shared" si="50"/>
        <v>72.129293202772132</v>
      </c>
      <c r="BQ121" s="135">
        <f t="shared" si="51"/>
        <v>1514.7151572582145</v>
      </c>
      <c r="BR121" s="135">
        <f t="shared" si="52"/>
        <v>187.5367</v>
      </c>
      <c r="BS121" s="135">
        <f t="shared" si="53"/>
        <v>1630.1266999999998</v>
      </c>
      <c r="BT121" s="168">
        <v>1711.6330349999998</v>
      </c>
      <c r="BU121" s="129">
        <f t="shared" si="54"/>
        <v>256.74495524999998</v>
      </c>
      <c r="BV121" s="168">
        <v>1630.1266999999998</v>
      </c>
      <c r="BW121" s="135">
        <f t="shared" si="55"/>
        <v>81.506334999999993</v>
      </c>
      <c r="BX121" s="135">
        <f t="shared" si="56"/>
        <v>1711.6330349999998</v>
      </c>
      <c r="BY121" s="132">
        <f t="shared" si="57"/>
        <v>1968.3779902499998</v>
      </c>
    </row>
    <row r="122" spans="1:77" ht="16.5" customHeight="1" x14ac:dyDescent="0.3">
      <c r="A122" s="5"/>
      <c r="B122" s="92" t="s">
        <v>738</v>
      </c>
      <c r="C122" s="313"/>
      <c r="D122" s="100" t="s">
        <v>16</v>
      </c>
      <c r="E122" s="100" t="s">
        <v>737</v>
      </c>
      <c r="F122" s="101">
        <v>80</v>
      </c>
      <c r="G122" s="101">
        <v>96</v>
      </c>
      <c r="H122" s="101">
        <v>9</v>
      </c>
      <c r="I122" s="102" t="s">
        <v>9</v>
      </c>
      <c r="J122" s="337">
        <f>K96*$K$6</f>
        <v>13186.538234485521</v>
      </c>
      <c r="K122" s="57">
        <v>157.77622635725118</v>
      </c>
      <c r="M122" s="137"/>
      <c r="N122" s="137"/>
      <c r="P122" s="132"/>
      <c r="R122" s="132"/>
      <c r="S122" s="137"/>
      <c r="U122" s="133"/>
      <c r="V122" s="137"/>
      <c r="X122" s="132"/>
      <c r="Y122" s="137"/>
      <c r="AA122" s="132"/>
      <c r="AB122" s="132"/>
      <c r="AC122" s="137"/>
      <c r="AE122" s="134"/>
      <c r="AF122" s="137"/>
      <c r="AG122" s="137"/>
      <c r="AI122" s="132"/>
      <c r="AK122" s="132"/>
      <c r="AL122" s="134"/>
      <c r="AN122" s="134"/>
      <c r="AP122" s="136">
        <v>58.495780234700604</v>
      </c>
      <c r="AQ122" s="129">
        <f t="shared" si="83"/>
        <v>4.0947046164290422</v>
      </c>
      <c r="AR122" s="134">
        <f t="shared" si="84"/>
        <v>62.590484851129645</v>
      </c>
      <c r="AS122" s="136">
        <v>67.597723639220021</v>
      </c>
      <c r="AT122" s="136">
        <v>62.590484851129645</v>
      </c>
      <c r="AU122" s="129">
        <f t="shared" si="62"/>
        <v>5.0072387880903717</v>
      </c>
      <c r="AV122" s="134">
        <f t="shared" si="63"/>
        <v>67.597723639220021</v>
      </c>
      <c r="AW122" s="135">
        <f t="shared" si="64"/>
        <v>5.4078178911376016</v>
      </c>
      <c r="AX122" s="135">
        <f t="shared" si="65"/>
        <v>73.005541530357618</v>
      </c>
      <c r="AY122" s="136">
        <v>73.005541530357618</v>
      </c>
      <c r="AZ122" s="135">
        <f t="shared" si="66"/>
        <v>6.5704987377321862</v>
      </c>
      <c r="BA122" s="135">
        <f t="shared" si="67"/>
        <v>79.576040268089798</v>
      </c>
      <c r="BB122" s="136">
        <v>79.576040268089798</v>
      </c>
      <c r="BC122" s="135">
        <f t="shared" si="71"/>
        <v>7.1618436241280818</v>
      </c>
      <c r="BD122" s="135">
        <f t="shared" si="72"/>
        <v>86.73788389221788</v>
      </c>
      <c r="BE122" s="136">
        <v>86.73788389221788</v>
      </c>
      <c r="BF122" s="135">
        <f t="shared" si="73"/>
        <v>7.8064095502996089</v>
      </c>
      <c r="BG122" s="135">
        <f t="shared" si="74"/>
        <v>94.544293442517485</v>
      </c>
      <c r="BH122" s="136">
        <v>105.88960865561958</v>
      </c>
      <c r="BI122" s="136">
        <v>94.544293442517485</v>
      </c>
      <c r="BJ122" s="135">
        <f t="shared" si="58"/>
        <v>11.345315213102099</v>
      </c>
      <c r="BK122" s="135">
        <f t="shared" si="59"/>
        <v>105.88960865561958</v>
      </c>
      <c r="BL122" s="135">
        <f t="shared" si="60"/>
        <v>4.2355843462247833</v>
      </c>
      <c r="BM122" s="135">
        <f t="shared" si="61"/>
        <v>110.12519300184437</v>
      </c>
      <c r="BN122" s="168">
        <v>115.63145265193658</v>
      </c>
      <c r="BO122" s="168">
        <v>110.12519300184437</v>
      </c>
      <c r="BP122" s="135">
        <f t="shared" si="50"/>
        <v>5.5062596500922183</v>
      </c>
      <c r="BQ122" s="135">
        <f t="shared" si="51"/>
        <v>115.63145265193658</v>
      </c>
      <c r="BR122" s="135">
        <f t="shared" si="52"/>
        <v>15.032088844751758</v>
      </c>
      <c r="BS122" s="135">
        <f t="shared" si="53"/>
        <v>130.66354149668834</v>
      </c>
      <c r="BT122" s="168">
        <v>137.19671857152275</v>
      </c>
      <c r="BU122" s="129">
        <f t="shared" si="54"/>
        <v>20.579507785728413</v>
      </c>
      <c r="BV122" s="168">
        <v>130.66354149668834</v>
      </c>
      <c r="BW122" s="135">
        <f t="shared" si="55"/>
        <v>6.5331770748344162</v>
      </c>
      <c r="BX122" s="135">
        <f t="shared" si="56"/>
        <v>137.19671857152275</v>
      </c>
      <c r="BY122" s="132">
        <f t="shared" si="57"/>
        <v>157.77622635725118</v>
      </c>
    </row>
    <row r="123" spans="1:77" ht="16.5" customHeight="1" thickBot="1" x14ac:dyDescent="0.35">
      <c r="A123" s="5"/>
      <c r="B123" s="92" t="s">
        <v>774</v>
      </c>
      <c r="C123" s="361"/>
      <c r="D123" s="352" t="s">
        <v>16</v>
      </c>
      <c r="E123" s="352" t="s">
        <v>775</v>
      </c>
      <c r="F123" s="361">
        <v>78</v>
      </c>
      <c r="G123" s="361">
        <v>100</v>
      </c>
      <c r="H123" s="361">
        <v>8</v>
      </c>
      <c r="I123" s="551" t="s">
        <v>9</v>
      </c>
      <c r="J123" s="368">
        <f>K125*$K$6</f>
        <v>13244.698133848377</v>
      </c>
      <c r="K123" s="57">
        <v>205.58384623480913</v>
      </c>
      <c r="M123" s="137">
        <v>36.641492262011987</v>
      </c>
      <c r="N123" s="137">
        <v>34.56744553019999</v>
      </c>
      <c r="O123" s="129">
        <f t="shared" si="93"/>
        <v>2.0740467318119995</v>
      </c>
      <c r="P123" s="132">
        <f t="shared" si="87"/>
        <v>36.641492262011987</v>
      </c>
      <c r="Q123" s="129">
        <f t="shared" si="88"/>
        <v>4.7633939940615582</v>
      </c>
      <c r="R123" s="132">
        <f t="shared" si="89"/>
        <v>41.404886256073546</v>
      </c>
      <c r="S123" s="137">
        <v>41.404886256073546</v>
      </c>
      <c r="T123" s="129">
        <f t="shared" si="90"/>
        <v>4.1404886256073548</v>
      </c>
      <c r="U123" s="133">
        <f t="shared" si="91"/>
        <v>45.5453748816809</v>
      </c>
      <c r="V123" s="137">
        <v>45.5453748816809</v>
      </c>
      <c r="W123" s="129">
        <f t="shared" si="85"/>
        <v>2.7327224929008542</v>
      </c>
      <c r="X123" s="132">
        <f t="shared" si="86"/>
        <v>48.278097374581755</v>
      </c>
      <c r="Y123" s="137">
        <v>48.278097374581755</v>
      </c>
      <c r="Z123" s="129">
        <f t="shared" si="81"/>
        <v>3.8622477899665402</v>
      </c>
      <c r="AA123" s="132">
        <f t="shared" si="82"/>
        <v>52.140345164548293</v>
      </c>
      <c r="AB123" s="132">
        <f>K123</f>
        <v>205.58384623480913</v>
      </c>
      <c r="AC123" s="137">
        <v>52.140345164548293</v>
      </c>
      <c r="AD123" s="129">
        <f t="shared" si="79"/>
        <v>5.2140345164548298</v>
      </c>
      <c r="AE123" s="134">
        <f t="shared" si="80"/>
        <v>57.354379681003124</v>
      </c>
      <c r="AF123" s="137">
        <v>61.369186258673345</v>
      </c>
      <c r="AG123" s="137">
        <v>57.354379681003124</v>
      </c>
      <c r="AH123" s="129">
        <f t="shared" si="76"/>
        <v>4.0148065776702184</v>
      </c>
      <c r="AI123" s="132">
        <f t="shared" si="77"/>
        <v>61.369186258673345</v>
      </c>
      <c r="AK123" s="132">
        <f t="shared" si="78"/>
        <v>9.2053779388010017</v>
      </c>
      <c r="AL123" s="134">
        <f t="shared" si="68"/>
        <v>70.574564197474345</v>
      </c>
      <c r="AM123" s="129">
        <f t="shared" si="69"/>
        <v>16.446707698784731</v>
      </c>
      <c r="AN123" s="134">
        <f t="shared" si="70"/>
        <v>222.03055393359386</v>
      </c>
      <c r="AP123" s="137">
        <v>76.220529333272296</v>
      </c>
      <c r="AQ123" s="129">
        <f t="shared" si="83"/>
        <v>5.33543705332906</v>
      </c>
      <c r="AR123" s="134">
        <f t="shared" si="84"/>
        <v>81.555966386601355</v>
      </c>
      <c r="AS123" s="137">
        <v>88.080443697529461</v>
      </c>
      <c r="AT123" s="137">
        <v>81.555966386601355</v>
      </c>
      <c r="AU123" s="129">
        <f t="shared" si="62"/>
        <v>6.5244773109281082</v>
      </c>
      <c r="AV123" s="134">
        <f t="shared" si="63"/>
        <v>88.080443697529461</v>
      </c>
      <c r="AW123" s="135">
        <f t="shared" si="64"/>
        <v>7.0464354958023572</v>
      </c>
      <c r="AX123" s="135">
        <f t="shared" si="65"/>
        <v>95.126879193331817</v>
      </c>
      <c r="AY123" s="137">
        <v>95.126879193331817</v>
      </c>
      <c r="AZ123" s="135">
        <f t="shared" si="66"/>
        <v>8.5614191273998639</v>
      </c>
      <c r="BA123" s="135">
        <f t="shared" si="67"/>
        <v>103.68829832073168</v>
      </c>
      <c r="BB123" s="137">
        <v>103.68829832073168</v>
      </c>
      <c r="BC123" s="135">
        <f t="shared" si="71"/>
        <v>9.3319468488658508</v>
      </c>
      <c r="BD123" s="135">
        <f t="shared" si="72"/>
        <v>113.02024516959753</v>
      </c>
      <c r="BE123" s="137">
        <v>113.02024516959753</v>
      </c>
      <c r="BF123" s="135">
        <f t="shared" si="73"/>
        <v>10.171822065263777</v>
      </c>
      <c r="BG123" s="135">
        <f t="shared" si="74"/>
        <v>123.19206723486131</v>
      </c>
      <c r="BH123" s="137">
        <v>137.97511530304467</v>
      </c>
      <c r="BI123" s="137">
        <v>123.19206723486131</v>
      </c>
      <c r="BJ123" s="135">
        <f t="shared" si="58"/>
        <v>14.783048068183358</v>
      </c>
      <c r="BK123" s="135">
        <f t="shared" si="59"/>
        <v>137.97511530304467</v>
      </c>
      <c r="BL123" s="135">
        <f t="shared" si="60"/>
        <v>5.5190046121217868</v>
      </c>
      <c r="BM123" s="135">
        <f t="shared" si="61"/>
        <v>143.49411991516646</v>
      </c>
      <c r="BN123" s="168">
        <v>150.6688259109248</v>
      </c>
      <c r="BO123" s="168">
        <v>143.49411991516646</v>
      </c>
      <c r="BP123" s="135">
        <f t="shared" si="50"/>
        <v>7.1747059957583232</v>
      </c>
      <c r="BQ123" s="135">
        <f t="shared" si="51"/>
        <v>150.6688259109248</v>
      </c>
      <c r="BR123" s="135">
        <f t="shared" si="52"/>
        <v>19.586947368420223</v>
      </c>
      <c r="BS123" s="135">
        <f t="shared" si="53"/>
        <v>170.25577327934502</v>
      </c>
      <c r="BT123" s="168">
        <v>178.76856194331228</v>
      </c>
      <c r="BU123" s="129">
        <f t="shared" si="54"/>
        <v>26.815284291496841</v>
      </c>
      <c r="BV123" s="168">
        <v>170.25577327934502</v>
      </c>
      <c r="BW123" s="135">
        <f t="shared" si="55"/>
        <v>8.5127886639672514</v>
      </c>
      <c r="BX123" s="135">
        <f t="shared" si="56"/>
        <v>178.76856194331228</v>
      </c>
      <c r="BY123" s="132">
        <f t="shared" si="57"/>
        <v>205.58384623480913</v>
      </c>
    </row>
    <row r="124" spans="1:77" ht="16.5" customHeight="1" thickBot="1" x14ac:dyDescent="0.35">
      <c r="A124" s="5"/>
      <c r="B124" s="89" t="s">
        <v>324</v>
      </c>
      <c r="C124" s="103">
        <v>6123</v>
      </c>
      <c r="D124" s="104" t="s">
        <v>18</v>
      </c>
      <c r="E124" s="90" t="s">
        <v>149</v>
      </c>
      <c r="F124" s="105">
        <v>40</v>
      </c>
      <c r="G124" s="105">
        <v>56</v>
      </c>
      <c r="H124" s="105">
        <v>6.5</v>
      </c>
      <c r="I124" s="106" t="s">
        <v>8</v>
      </c>
      <c r="J124" s="91">
        <f>K118*$K$6</f>
        <v>4594.6170608217044</v>
      </c>
      <c r="K124" s="57">
        <v>192</v>
      </c>
      <c r="M124" s="139"/>
      <c r="N124" s="139"/>
      <c r="P124" s="132"/>
      <c r="R124" s="132"/>
      <c r="S124" s="139"/>
      <c r="U124" s="133"/>
      <c r="V124" s="139"/>
      <c r="X124" s="132"/>
      <c r="Y124" s="139"/>
      <c r="AA124" s="132"/>
      <c r="AB124" s="132">
        <f>K124</f>
        <v>192</v>
      </c>
      <c r="AC124" s="139"/>
      <c r="AE124" s="134"/>
      <c r="AF124" s="139"/>
      <c r="AG124" s="139"/>
      <c r="AI124" s="132"/>
      <c r="AK124" s="132"/>
      <c r="AL124" s="134"/>
      <c r="AM124" s="129">
        <f t="shared" si="69"/>
        <v>15.36</v>
      </c>
      <c r="AN124" s="134">
        <f t="shared" si="70"/>
        <v>207.36</v>
      </c>
      <c r="AP124" s="139"/>
      <c r="AR124" s="134"/>
      <c r="AS124" s="139"/>
      <c r="AT124" s="139"/>
      <c r="AV124" s="134"/>
      <c r="AW124" s="135"/>
      <c r="AX124" s="135"/>
      <c r="AY124" s="139"/>
      <c r="AZ124" s="135"/>
      <c r="BA124" s="135"/>
      <c r="BB124" s="139"/>
      <c r="BC124" s="135"/>
      <c r="BD124" s="135"/>
      <c r="BE124" s="139"/>
      <c r="BF124" s="135"/>
      <c r="BG124" s="135"/>
      <c r="BH124" s="139"/>
      <c r="BI124" s="139"/>
      <c r="BJ124" s="135"/>
      <c r="BK124" s="135"/>
      <c r="BL124" s="135"/>
      <c r="BM124" s="135"/>
      <c r="BN124" s="169"/>
      <c r="BO124" s="169"/>
      <c r="BP124" s="135">
        <f t="shared" si="50"/>
        <v>0</v>
      </c>
      <c r="BQ124" s="135">
        <f t="shared" si="51"/>
        <v>0</v>
      </c>
      <c r="BR124" s="135">
        <f t="shared" si="52"/>
        <v>0</v>
      </c>
      <c r="BS124" s="135">
        <f t="shared" si="53"/>
        <v>0</v>
      </c>
      <c r="BT124" s="169"/>
      <c r="BU124" s="129">
        <f t="shared" si="54"/>
        <v>0</v>
      </c>
      <c r="BV124" s="169"/>
      <c r="BW124" s="135">
        <f t="shared" si="55"/>
        <v>0</v>
      </c>
      <c r="BX124" s="135">
        <f t="shared" si="56"/>
        <v>0</v>
      </c>
      <c r="BY124" s="132">
        <f t="shared" si="57"/>
        <v>0</v>
      </c>
    </row>
    <row r="125" spans="1:77" ht="16.5" customHeight="1" thickBot="1" x14ac:dyDescent="0.35">
      <c r="A125" s="5"/>
      <c r="B125" s="92" t="s">
        <v>357</v>
      </c>
      <c r="C125" s="95">
        <v>8412</v>
      </c>
      <c r="D125" s="88" t="s">
        <v>18</v>
      </c>
      <c r="E125" s="88" t="s">
        <v>150</v>
      </c>
      <c r="F125" s="96">
        <v>30</v>
      </c>
      <c r="G125" s="96">
        <v>43</v>
      </c>
      <c r="H125" s="96">
        <v>7.5</v>
      </c>
      <c r="I125" s="97" t="s">
        <v>8</v>
      </c>
      <c r="J125" s="93">
        <f>K119*$K$6</f>
        <v>4781.6896863702741</v>
      </c>
      <c r="K125" s="57">
        <v>419.49739</v>
      </c>
      <c r="M125" s="139"/>
      <c r="N125" s="139"/>
      <c r="P125" s="132"/>
      <c r="R125" s="132"/>
      <c r="S125" s="139"/>
      <c r="U125" s="133"/>
      <c r="V125" s="139"/>
      <c r="X125" s="132"/>
      <c r="Y125" s="139"/>
      <c r="AA125" s="132"/>
      <c r="AB125" s="132">
        <f>K125</f>
        <v>419.49739</v>
      </c>
      <c r="AC125" s="139"/>
      <c r="AE125" s="134"/>
      <c r="AF125" s="139"/>
      <c r="AG125" s="139"/>
      <c r="AI125" s="132"/>
      <c r="AK125" s="132"/>
      <c r="AL125" s="134"/>
      <c r="AM125" s="129">
        <f t="shared" si="69"/>
        <v>33.559791199999999</v>
      </c>
      <c r="AN125" s="134">
        <f t="shared" si="70"/>
        <v>453.0571812</v>
      </c>
      <c r="AP125" s="139"/>
      <c r="AR125" s="134"/>
      <c r="AS125" s="139"/>
      <c r="AT125" s="139"/>
      <c r="AV125" s="134"/>
      <c r="AW125" s="135"/>
      <c r="AX125" s="135"/>
      <c r="AY125" s="139"/>
      <c r="AZ125" s="135"/>
      <c r="BA125" s="135"/>
      <c r="BB125" s="139"/>
      <c r="BC125" s="135"/>
      <c r="BD125" s="135"/>
      <c r="BE125" s="139"/>
      <c r="BF125" s="135"/>
      <c r="BG125" s="135"/>
      <c r="BH125" s="139"/>
      <c r="BI125" s="139"/>
      <c r="BJ125" s="135"/>
      <c r="BK125" s="135"/>
      <c r="BL125" s="135"/>
      <c r="BM125" s="135"/>
      <c r="BN125" s="139"/>
      <c r="BO125" s="139"/>
      <c r="BP125" s="135"/>
      <c r="BQ125" s="135"/>
      <c r="BR125" s="135"/>
      <c r="BS125" s="135"/>
      <c r="BT125" s="139"/>
      <c r="BV125" s="139"/>
      <c r="BW125" s="135"/>
      <c r="BX125" s="135"/>
      <c r="BY125" s="132"/>
    </row>
    <row r="126" spans="1:77" ht="16.5" customHeight="1" thickTop="1" thickBot="1" x14ac:dyDescent="0.35">
      <c r="A126" s="5"/>
      <c r="B126" s="92" t="s">
        <v>358</v>
      </c>
      <c r="C126" s="95">
        <v>6871</v>
      </c>
      <c r="D126" s="88" t="s">
        <v>18</v>
      </c>
      <c r="E126" s="88" t="s">
        <v>152</v>
      </c>
      <c r="F126" s="96">
        <v>42</v>
      </c>
      <c r="G126" s="96">
        <v>56</v>
      </c>
      <c r="H126" s="96">
        <v>6.5</v>
      </c>
      <c r="I126" s="97" t="s">
        <v>8</v>
      </c>
      <c r="J126" s="93">
        <f>K120*$K$6</f>
        <v>4048.6129601566727</v>
      </c>
      <c r="K126" s="57">
        <v>1025.9839259913597</v>
      </c>
      <c r="M126" s="170">
        <v>182.86252920000001</v>
      </c>
      <c r="N126" s="170">
        <v>172.51182</v>
      </c>
      <c r="O126" s="129">
        <f t="shared" si="93"/>
        <v>10.350709200000001</v>
      </c>
      <c r="P126" s="132">
        <f t="shared" si="87"/>
        <v>182.86252920000001</v>
      </c>
      <c r="Q126" s="129">
        <f t="shared" si="88"/>
        <v>23.772128796000001</v>
      </c>
      <c r="R126" s="132">
        <f t="shared" si="89"/>
        <v>206.63465799600002</v>
      </c>
      <c r="S126" s="170">
        <v>206.63465799600002</v>
      </c>
      <c r="T126" s="129">
        <f t="shared" si="90"/>
        <v>20.663465799600004</v>
      </c>
      <c r="U126" s="133">
        <f t="shared" si="91"/>
        <v>227.29812379560002</v>
      </c>
      <c r="V126" s="170">
        <v>227.29812379560002</v>
      </c>
      <c r="W126" s="129">
        <f t="shared" si="85"/>
        <v>13.637887427736002</v>
      </c>
      <c r="X126" s="132">
        <f t="shared" si="86"/>
        <v>240.93601122333601</v>
      </c>
      <c r="Y126" s="170">
        <v>240.93601122333601</v>
      </c>
      <c r="Z126" s="129">
        <f t="shared" si="81"/>
        <v>19.274880897866879</v>
      </c>
      <c r="AA126" s="132">
        <f t="shared" si="82"/>
        <v>260.2108921212029</v>
      </c>
      <c r="AB126" s="132">
        <f>K126</f>
        <v>1025.9839259913597</v>
      </c>
      <c r="AC126" s="170">
        <v>260.2108921212029</v>
      </c>
      <c r="AD126" s="129">
        <f t="shared" si="79"/>
        <v>26.021089212120291</v>
      </c>
      <c r="AE126" s="134">
        <f t="shared" si="80"/>
        <v>286.23198133332318</v>
      </c>
      <c r="AF126" s="170">
        <v>306.2682200266558</v>
      </c>
      <c r="AG126" s="170">
        <v>286.23198133332318</v>
      </c>
      <c r="AH126" s="129">
        <f t="shared" si="76"/>
        <v>20.036238693332621</v>
      </c>
      <c r="AI126" s="132">
        <f t="shared" si="77"/>
        <v>306.2682200266558</v>
      </c>
      <c r="AK126" s="132">
        <f t="shared" si="78"/>
        <v>45.940233003998372</v>
      </c>
      <c r="AL126" s="134">
        <f t="shared" si="68"/>
        <v>352.20845303065414</v>
      </c>
      <c r="AM126" s="129">
        <f t="shared" si="69"/>
        <v>82.078714079308781</v>
      </c>
      <c r="AN126" s="134">
        <f t="shared" si="70"/>
        <v>1108.0626400706685</v>
      </c>
      <c r="AP126" s="170">
        <v>380.38512927310649</v>
      </c>
      <c r="AQ126" s="129">
        <f t="shared" si="83"/>
        <v>26.626959049117456</v>
      </c>
      <c r="AR126" s="134">
        <f t="shared" si="84"/>
        <v>407.01208832222392</v>
      </c>
      <c r="AS126" s="170">
        <v>439.57305538800182</v>
      </c>
      <c r="AT126" s="170">
        <v>407.01208832222392</v>
      </c>
      <c r="AU126" s="129">
        <f t="shared" si="62"/>
        <v>32.560967065777916</v>
      </c>
      <c r="AV126" s="134">
        <f t="shared" si="63"/>
        <v>439.57305538800182</v>
      </c>
      <c r="AW126" s="135">
        <f t="shared" si="64"/>
        <v>35.165844431040142</v>
      </c>
      <c r="AX126" s="135">
        <f t="shared" si="65"/>
        <v>474.73889981904199</v>
      </c>
      <c r="AY126" s="170">
        <v>474.73889981904199</v>
      </c>
      <c r="AZ126" s="135">
        <f t="shared" si="66"/>
        <v>42.726500983713777</v>
      </c>
      <c r="BA126" s="135">
        <f t="shared" si="67"/>
        <v>517.46540080275577</v>
      </c>
      <c r="BB126" s="170">
        <v>517.46540080275577</v>
      </c>
      <c r="BC126" s="135">
        <f t="shared" si="71"/>
        <v>46.57188607224802</v>
      </c>
      <c r="BD126" s="135">
        <f t="shared" si="72"/>
        <v>564.03728687500382</v>
      </c>
      <c r="BE126" s="170">
        <v>564.03728687500382</v>
      </c>
      <c r="BF126" s="135">
        <f t="shared" si="73"/>
        <v>50.763355818750341</v>
      </c>
      <c r="BG126" s="135">
        <f t="shared" si="74"/>
        <v>614.80064269375418</v>
      </c>
      <c r="BH126" s="170">
        <v>688.57671981700469</v>
      </c>
      <c r="BI126" s="170">
        <v>614.80064269375418</v>
      </c>
      <c r="BJ126" s="135">
        <f t="shared" si="58"/>
        <v>73.776077123250502</v>
      </c>
      <c r="BK126" s="135">
        <f t="shared" si="59"/>
        <v>688.57671981700469</v>
      </c>
      <c r="BL126" s="135">
        <f t="shared" si="60"/>
        <v>27.543068792680188</v>
      </c>
      <c r="BM126" s="135">
        <f t="shared" si="61"/>
        <v>716.11978860968486</v>
      </c>
      <c r="BN126" s="139">
        <v>751.92577804016912</v>
      </c>
      <c r="BO126" s="139">
        <v>716.11978860968486</v>
      </c>
      <c r="BP126" s="135">
        <f t="shared" si="50"/>
        <v>35.805989430484246</v>
      </c>
      <c r="BQ126" s="135">
        <f t="shared" si="51"/>
        <v>751.92577804016912</v>
      </c>
      <c r="BR126" s="135">
        <f t="shared" si="52"/>
        <v>97.750351145221984</v>
      </c>
      <c r="BS126" s="135">
        <f t="shared" si="53"/>
        <v>849.67612918539112</v>
      </c>
      <c r="BT126" s="139">
        <v>892.15993564466066</v>
      </c>
      <c r="BU126" s="129">
        <f t="shared" si="54"/>
        <v>133.82399034669908</v>
      </c>
      <c r="BV126" s="139">
        <v>849.67612918539112</v>
      </c>
      <c r="BW126" s="135">
        <f t="shared" si="55"/>
        <v>42.483806459269559</v>
      </c>
      <c r="BX126" s="135">
        <f t="shared" si="56"/>
        <v>892.15993564466066</v>
      </c>
      <c r="BY126" s="132">
        <f t="shared" si="57"/>
        <v>1025.9839259913597</v>
      </c>
    </row>
    <row r="127" spans="1:77" ht="15.75" customHeight="1" x14ac:dyDescent="0.3">
      <c r="A127" s="5"/>
      <c r="B127" s="92" t="s">
        <v>307</v>
      </c>
      <c r="C127" s="95" t="s">
        <v>832</v>
      </c>
      <c r="D127" s="88" t="s">
        <v>18</v>
      </c>
      <c r="E127" s="88" t="s">
        <v>833</v>
      </c>
      <c r="F127" s="96">
        <v>40</v>
      </c>
      <c r="G127" s="96">
        <v>52</v>
      </c>
      <c r="H127" s="96">
        <v>6</v>
      </c>
      <c r="I127" s="97" t="s">
        <v>8</v>
      </c>
      <c r="J127" s="93">
        <f>J25</f>
        <v>6172.8886233192006</v>
      </c>
      <c r="K127" s="57"/>
      <c r="M127" s="138"/>
      <c r="N127" s="138"/>
      <c r="P127" s="132"/>
      <c r="R127" s="132"/>
      <c r="S127" s="138"/>
      <c r="U127" s="133"/>
      <c r="V127" s="138"/>
      <c r="X127" s="132"/>
      <c r="Y127" s="138"/>
      <c r="AA127" s="132"/>
      <c r="AB127" s="132"/>
      <c r="AC127" s="138"/>
      <c r="AE127" s="134"/>
      <c r="AF127" s="138"/>
      <c r="AG127" s="138"/>
      <c r="AI127" s="132"/>
      <c r="AK127" s="132"/>
      <c r="AL127" s="134"/>
      <c r="AN127" s="134"/>
      <c r="AP127" s="138"/>
      <c r="AR127" s="134"/>
      <c r="AS127" s="138"/>
      <c r="AT127" s="138"/>
      <c r="AV127" s="134"/>
      <c r="AW127" s="135"/>
      <c r="AX127" s="135"/>
      <c r="AY127" s="138"/>
      <c r="AZ127" s="135"/>
      <c r="BA127" s="135"/>
      <c r="BB127" s="138"/>
      <c r="BC127" s="135"/>
      <c r="BD127" s="135"/>
      <c r="BE127" s="138"/>
      <c r="BF127" s="135"/>
      <c r="BG127" s="135"/>
      <c r="BH127" s="138"/>
      <c r="BI127" s="138"/>
      <c r="BJ127" s="135"/>
      <c r="BK127" s="135"/>
      <c r="BL127" s="135"/>
      <c r="BM127" s="135"/>
      <c r="BP127" s="135">
        <f t="shared" si="50"/>
        <v>0</v>
      </c>
      <c r="BQ127" s="135">
        <f t="shared" si="51"/>
        <v>0</v>
      </c>
      <c r="BR127" s="135">
        <f t="shared" si="52"/>
        <v>0</v>
      </c>
      <c r="BS127" s="135">
        <f t="shared" si="53"/>
        <v>0</v>
      </c>
      <c r="BU127" s="129">
        <f t="shared" si="54"/>
        <v>0</v>
      </c>
      <c r="BW127" s="135">
        <f t="shared" si="55"/>
        <v>0</v>
      </c>
      <c r="BX127" s="135">
        <f t="shared" si="56"/>
        <v>0</v>
      </c>
      <c r="BY127" s="132">
        <f t="shared" si="57"/>
        <v>0</v>
      </c>
    </row>
    <row r="128" spans="1:77" ht="16.5" customHeight="1" x14ac:dyDescent="0.3">
      <c r="A128" s="5"/>
      <c r="B128" s="92" t="s">
        <v>359</v>
      </c>
      <c r="C128" s="95"/>
      <c r="D128" s="88" t="s">
        <v>18</v>
      </c>
      <c r="E128" s="88" t="s">
        <v>151</v>
      </c>
      <c r="F128" s="96"/>
      <c r="G128" s="96"/>
      <c r="H128" s="96"/>
      <c r="I128" s="97"/>
      <c r="J128" s="93">
        <f>K121*$K$6</f>
        <v>62147.162093600607</v>
      </c>
      <c r="O128" s="129">
        <f>N128/100*6</f>
        <v>0</v>
      </c>
      <c r="P128" s="132">
        <f t="shared" si="87"/>
        <v>0</v>
      </c>
      <c r="Q128" s="129">
        <f t="shared" si="88"/>
        <v>0</v>
      </c>
      <c r="R128" s="132">
        <f t="shared" si="89"/>
        <v>0</v>
      </c>
      <c r="U128" s="133"/>
      <c r="W128" s="129">
        <f t="shared" si="85"/>
        <v>0</v>
      </c>
      <c r="X128" s="132">
        <f t="shared" si="86"/>
        <v>0</v>
      </c>
      <c r="Z128" s="129">
        <f t="shared" si="81"/>
        <v>0</v>
      </c>
      <c r="AA128" s="132">
        <f t="shared" si="82"/>
        <v>0</v>
      </c>
      <c r="AB128" s="132">
        <f>J135</f>
        <v>0</v>
      </c>
      <c r="AD128" s="129">
        <f t="shared" si="79"/>
        <v>0</v>
      </c>
      <c r="AE128" s="134">
        <f t="shared" si="80"/>
        <v>0</v>
      </c>
      <c r="AH128" s="129">
        <f t="shared" si="76"/>
        <v>0</v>
      </c>
      <c r="AI128" s="132">
        <f t="shared" si="77"/>
        <v>0</v>
      </c>
      <c r="AK128" s="132"/>
      <c r="AL128" s="134">
        <f t="shared" si="68"/>
        <v>0</v>
      </c>
      <c r="AM128" s="129">
        <f t="shared" si="69"/>
        <v>0</v>
      </c>
      <c r="AN128" s="134">
        <f t="shared" si="70"/>
        <v>0</v>
      </c>
      <c r="AQ128" s="129">
        <f t="shared" si="83"/>
        <v>0</v>
      </c>
      <c r="AR128" s="134">
        <f t="shared" si="84"/>
        <v>0</v>
      </c>
      <c r="AU128" s="129">
        <f t="shared" si="62"/>
        <v>0</v>
      </c>
      <c r="AV128" s="134">
        <f t="shared" si="63"/>
        <v>0</v>
      </c>
      <c r="AW128" s="135"/>
      <c r="AX128" s="135"/>
      <c r="AZ128" s="135">
        <f t="shared" si="66"/>
        <v>0</v>
      </c>
      <c r="BA128" s="135">
        <f t="shared" si="67"/>
        <v>0</v>
      </c>
      <c r="BC128" s="135">
        <f t="shared" si="71"/>
        <v>0</v>
      </c>
      <c r="BD128" s="135">
        <f t="shared" si="72"/>
        <v>0</v>
      </c>
      <c r="BF128" s="135">
        <f t="shared" si="73"/>
        <v>0</v>
      </c>
      <c r="BG128" s="135">
        <f t="shared" si="74"/>
        <v>0</v>
      </c>
      <c r="BJ128" s="135">
        <f t="shared" si="58"/>
        <v>0</v>
      </c>
      <c r="BK128" s="135">
        <f t="shared" si="59"/>
        <v>0</v>
      </c>
      <c r="BL128" s="135">
        <f t="shared" si="60"/>
        <v>0</v>
      </c>
      <c r="BM128" s="135">
        <f t="shared" si="61"/>
        <v>0</v>
      </c>
      <c r="BP128" s="135">
        <f t="shared" si="50"/>
        <v>0</v>
      </c>
      <c r="BQ128" s="135">
        <f t="shared" si="51"/>
        <v>0</v>
      </c>
      <c r="BR128" s="135">
        <f t="shared" si="52"/>
        <v>0</v>
      </c>
      <c r="BS128" s="135">
        <f t="shared" si="53"/>
        <v>0</v>
      </c>
      <c r="BU128" s="129">
        <f t="shared" si="54"/>
        <v>0</v>
      </c>
      <c r="BW128" s="135">
        <f t="shared" si="55"/>
        <v>0</v>
      </c>
      <c r="BX128" s="135">
        <f t="shared" si="56"/>
        <v>0</v>
      </c>
      <c r="BY128" s="132">
        <f t="shared" si="57"/>
        <v>0</v>
      </c>
    </row>
    <row r="129" spans="1:77" ht="16.5" customHeight="1" x14ac:dyDescent="0.3">
      <c r="A129" s="5"/>
      <c r="B129" s="92" t="s">
        <v>446</v>
      </c>
      <c r="C129" s="95">
        <v>6690</v>
      </c>
      <c r="D129" s="88" t="s">
        <v>18</v>
      </c>
      <c r="E129" s="88" t="s">
        <v>570</v>
      </c>
      <c r="F129" s="96">
        <v>30</v>
      </c>
      <c r="G129" s="96">
        <v>42</v>
      </c>
      <c r="H129" s="96">
        <v>6</v>
      </c>
      <c r="I129" s="97" t="s">
        <v>8</v>
      </c>
      <c r="J129" s="93">
        <f>K122*$K$6</f>
        <v>4981.4338315657305</v>
      </c>
      <c r="K129" s="57">
        <v>151.43625787500002</v>
      </c>
      <c r="M129" s="136">
        <v>26.9905574</v>
      </c>
      <c r="N129" s="136">
        <v>25.462790000000002</v>
      </c>
      <c r="O129" s="129">
        <f t="shared" ref="O129:O207" si="95">N129/100*6</f>
        <v>1.5277674000000001</v>
      </c>
      <c r="P129" s="132">
        <f t="shared" si="87"/>
        <v>26.9905574</v>
      </c>
      <c r="Q129" s="129">
        <f t="shared" si="88"/>
        <v>3.5087724619999996</v>
      </c>
      <c r="R129" s="132">
        <f t="shared" si="89"/>
        <v>30.499329862</v>
      </c>
      <c r="S129" s="136">
        <v>30.499329862</v>
      </c>
      <c r="T129" s="129">
        <f t="shared" si="90"/>
        <v>3.0499329862</v>
      </c>
      <c r="U129" s="133">
        <f t="shared" si="91"/>
        <v>33.549262848200001</v>
      </c>
      <c r="V129" s="136">
        <v>33.549262848200001</v>
      </c>
      <c r="W129" s="129">
        <f t="shared" si="85"/>
        <v>2.0129557708919998</v>
      </c>
      <c r="X129" s="132">
        <f t="shared" si="86"/>
        <v>35.562218619092</v>
      </c>
      <c r="Y129" s="136">
        <v>35.562218619092</v>
      </c>
      <c r="Z129" s="129">
        <f t="shared" si="81"/>
        <v>2.8449774895273601</v>
      </c>
      <c r="AA129" s="132">
        <f t="shared" si="82"/>
        <v>38.40719610861936</v>
      </c>
      <c r="AB129" s="132">
        <f t="shared" ref="AB129:AB140" si="96">K129</f>
        <v>151.43625787500002</v>
      </c>
      <c r="AC129" s="136">
        <v>38.40719610861936</v>
      </c>
      <c r="AD129" s="129">
        <f t="shared" si="79"/>
        <v>3.8407196108619357</v>
      </c>
      <c r="AE129" s="134">
        <f t="shared" si="80"/>
        <v>42.247915719481298</v>
      </c>
      <c r="AF129" s="136">
        <v>45.205269819844986</v>
      </c>
      <c r="AG129" s="136">
        <v>42.247915719481298</v>
      </c>
      <c r="AH129" s="129">
        <f t="shared" si="76"/>
        <v>2.9573541003636912</v>
      </c>
      <c r="AI129" s="132">
        <f t="shared" si="77"/>
        <v>45.205269819844986</v>
      </c>
      <c r="AK129" s="132">
        <f t="shared" si="78"/>
        <v>6.7807904729767472</v>
      </c>
      <c r="AL129" s="134">
        <f t="shared" si="68"/>
        <v>51.986060292821733</v>
      </c>
      <c r="AM129" s="129">
        <f t="shared" si="69"/>
        <v>12.114900630000001</v>
      </c>
      <c r="AN129" s="134">
        <f t="shared" si="70"/>
        <v>163.55115850500002</v>
      </c>
      <c r="AP129" s="136">
        <v>58.5</v>
      </c>
      <c r="AQ129" s="129">
        <f t="shared" si="83"/>
        <v>4.0949999999999998</v>
      </c>
      <c r="AR129" s="134">
        <f t="shared" si="84"/>
        <v>62.594999999999999</v>
      </c>
      <c r="AS129" s="136">
        <v>67.602599999999995</v>
      </c>
      <c r="AT129" s="136">
        <v>62.594999999999999</v>
      </c>
      <c r="AU129" s="129">
        <f t="shared" si="62"/>
        <v>5.0076000000000001</v>
      </c>
      <c r="AV129" s="134">
        <f t="shared" si="63"/>
        <v>67.602599999999995</v>
      </c>
      <c r="AW129" s="135">
        <f t="shared" si="64"/>
        <v>5.4082079999999992</v>
      </c>
      <c r="AX129" s="135">
        <f t="shared" si="65"/>
        <v>73.010807999999997</v>
      </c>
      <c r="AY129" s="136">
        <v>73.010807999999997</v>
      </c>
      <c r="AZ129" s="135">
        <f t="shared" si="66"/>
        <v>6.5709727199999994</v>
      </c>
      <c r="BA129" s="135">
        <f t="shared" si="67"/>
        <v>79.581780719999998</v>
      </c>
      <c r="BB129" s="136">
        <v>79.581780719999998</v>
      </c>
      <c r="BC129" s="135">
        <f t="shared" si="71"/>
        <v>7.1623602647999993</v>
      </c>
      <c r="BD129" s="135">
        <f t="shared" si="72"/>
        <v>86.744140984799998</v>
      </c>
      <c r="BE129" s="136">
        <v>86.744140984799998</v>
      </c>
      <c r="BF129" s="135">
        <f t="shared" si="73"/>
        <v>7.8069726886320003</v>
      </c>
      <c r="BG129" s="135">
        <f t="shared" si="74"/>
        <v>94.551113673431999</v>
      </c>
      <c r="BH129" s="136">
        <v>105.89724731424384</v>
      </c>
      <c r="BI129" s="136">
        <v>94.551113673431999</v>
      </c>
      <c r="BJ129" s="135">
        <f t="shared" si="58"/>
        <v>11.346133640811839</v>
      </c>
      <c r="BK129" s="135">
        <f t="shared" si="59"/>
        <v>105.89724731424384</v>
      </c>
      <c r="BL129" s="135">
        <f t="shared" si="60"/>
        <v>4.2358898925697535</v>
      </c>
      <c r="BM129" s="135">
        <f t="shared" si="61"/>
        <v>110.1331372068136</v>
      </c>
      <c r="BN129" s="136">
        <v>110.985</v>
      </c>
      <c r="BO129" s="136">
        <v>105.7</v>
      </c>
      <c r="BP129" s="135">
        <f t="shared" si="50"/>
        <v>5.2850000000000001</v>
      </c>
      <c r="BQ129" s="135">
        <f t="shared" si="51"/>
        <v>110.985</v>
      </c>
      <c r="BR129" s="135">
        <f t="shared" si="52"/>
        <v>14.428050000000001</v>
      </c>
      <c r="BS129" s="135">
        <f t="shared" si="53"/>
        <v>125.41305</v>
      </c>
      <c r="BT129" s="136">
        <v>131.68370250000001</v>
      </c>
      <c r="BU129" s="129">
        <f t="shared" si="54"/>
        <v>19.752555375</v>
      </c>
      <c r="BV129" s="136">
        <v>125.41305</v>
      </c>
      <c r="BW129" s="135">
        <f t="shared" si="55"/>
        <v>6.2706525000000006</v>
      </c>
      <c r="BX129" s="135">
        <f t="shared" si="56"/>
        <v>131.68370250000001</v>
      </c>
      <c r="BY129" s="132">
        <f t="shared" si="57"/>
        <v>151.43625787500002</v>
      </c>
    </row>
    <row r="130" spans="1:77" ht="16.5" customHeight="1" x14ac:dyDescent="0.3">
      <c r="A130" s="5"/>
      <c r="B130" s="92" t="s">
        <v>347</v>
      </c>
      <c r="C130" s="95">
        <v>9825</v>
      </c>
      <c r="D130" s="88" t="s">
        <v>18</v>
      </c>
      <c r="E130" s="113" t="s">
        <v>153</v>
      </c>
      <c r="F130" s="309">
        <v>27</v>
      </c>
      <c r="G130" s="309">
        <v>37</v>
      </c>
      <c r="H130" s="309" t="s">
        <v>12</v>
      </c>
      <c r="I130" s="98" t="s">
        <v>8</v>
      </c>
      <c r="J130" s="93">
        <f>J106</f>
        <v>4976.880130094165</v>
      </c>
      <c r="K130" s="57">
        <v>151.43549729458266</v>
      </c>
      <c r="M130" s="136">
        <v>26.9905574</v>
      </c>
      <c r="N130" s="136">
        <v>25.462790000000002</v>
      </c>
      <c r="O130" s="129">
        <f t="shared" si="95"/>
        <v>1.5277674000000001</v>
      </c>
      <c r="P130" s="132">
        <f t="shared" si="87"/>
        <v>26.9905574</v>
      </c>
      <c r="Q130" s="129">
        <f t="shared" si="88"/>
        <v>3.5087724619999996</v>
      </c>
      <c r="R130" s="132">
        <f t="shared" si="89"/>
        <v>30.499329862</v>
      </c>
      <c r="S130" s="136">
        <v>30.499329862</v>
      </c>
      <c r="T130" s="129">
        <f t="shared" si="90"/>
        <v>3.0499329862</v>
      </c>
      <c r="U130" s="133">
        <f t="shared" si="91"/>
        <v>33.549262848200001</v>
      </c>
      <c r="V130" s="136">
        <v>33.549262848200001</v>
      </c>
      <c r="W130" s="129">
        <f t="shared" si="85"/>
        <v>2.0129557708919998</v>
      </c>
      <c r="X130" s="132">
        <f t="shared" si="86"/>
        <v>35.562218619092</v>
      </c>
      <c r="Y130" s="136">
        <v>35.562218619092</v>
      </c>
      <c r="Z130" s="129">
        <f t="shared" si="81"/>
        <v>2.8449774895273601</v>
      </c>
      <c r="AA130" s="132">
        <f t="shared" si="82"/>
        <v>38.40719610861936</v>
      </c>
      <c r="AB130" s="132">
        <f t="shared" si="96"/>
        <v>151.43549729458266</v>
      </c>
      <c r="AC130" s="136">
        <v>38.40719610861936</v>
      </c>
      <c r="AD130" s="129">
        <f t="shared" si="79"/>
        <v>3.8407196108619357</v>
      </c>
      <c r="AE130" s="134">
        <f t="shared" si="80"/>
        <v>42.247915719481298</v>
      </c>
      <c r="AF130" s="136">
        <v>45.205269819844986</v>
      </c>
      <c r="AG130" s="136">
        <v>42.247915719481298</v>
      </c>
      <c r="AH130" s="129">
        <f t="shared" si="76"/>
        <v>2.9573541003636912</v>
      </c>
      <c r="AI130" s="132">
        <f t="shared" si="77"/>
        <v>45.205269819844986</v>
      </c>
      <c r="AK130" s="132">
        <f t="shared" si="78"/>
        <v>6.7807904729767472</v>
      </c>
      <c r="AL130" s="134">
        <f t="shared" si="68"/>
        <v>51.986060292821733</v>
      </c>
      <c r="AM130" s="129">
        <f t="shared" si="69"/>
        <v>12.114839783566612</v>
      </c>
      <c r="AN130" s="134">
        <f t="shared" si="70"/>
        <v>163.55033707814928</v>
      </c>
      <c r="AP130" s="136">
        <v>56.14494511624747</v>
      </c>
      <c r="AQ130" s="129">
        <f t="shared" si="83"/>
        <v>3.9301461581373229</v>
      </c>
      <c r="AR130" s="134">
        <f t="shared" si="84"/>
        <v>60.075091274384796</v>
      </c>
      <c r="AS130" s="136">
        <v>64.881098576335575</v>
      </c>
      <c r="AT130" s="136">
        <v>60.075091274384796</v>
      </c>
      <c r="AU130" s="129">
        <f t="shared" si="62"/>
        <v>4.8060073019507836</v>
      </c>
      <c r="AV130" s="134">
        <f t="shared" si="63"/>
        <v>64.881098576335575</v>
      </c>
      <c r="AW130" s="135">
        <f t="shared" si="64"/>
        <v>5.1904878861068457</v>
      </c>
      <c r="AX130" s="135">
        <f t="shared" si="65"/>
        <v>70.071586462442426</v>
      </c>
      <c r="AY130" s="136">
        <v>70.071586462442426</v>
      </c>
      <c r="AZ130" s="135">
        <f t="shared" si="66"/>
        <v>6.3064427816198183</v>
      </c>
      <c r="BA130" s="135">
        <f t="shared" si="67"/>
        <v>76.378029244062247</v>
      </c>
      <c r="BB130" s="136">
        <v>76.378029244062247</v>
      </c>
      <c r="BC130" s="135">
        <f t="shared" si="71"/>
        <v>6.8740226319656026</v>
      </c>
      <c r="BD130" s="135">
        <f t="shared" si="72"/>
        <v>83.252051876027849</v>
      </c>
      <c r="BE130" s="136">
        <v>83.252051876027849</v>
      </c>
      <c r="BF130" s="135">
        <f t="shared" si="73"/>
        <v>7.4926846688425055</v>
      </c>
      <c r="BG130" s="135">
        <f t="shared" si="74"/>
        <v>90.744736544870349</v>
      </c>
      <c r="BH130" s="136">
        <v>101.63410493025479</v>
      </c>
      <c r="BI130" s="136">
        <v>90.744736544870349</v>
      </c>
      <c r="BJ130" s="135">
        <f t="shared" si="58"/>
        <v>10.889368385384442</v>
      </c>
      <c r="BK130" s="135">
        <f t="shared" si="59"/>
        <v>101.63410493025479</v>
      </c>
      <c r="BL130" s="135">
        <f t="shared" si="60"/>
        <v>4.0653641972101919</v>
      </c>
      <c r="BM130" s="135">
        <f t="shared" si="61"/>
        <v>105.69946912746498</v>
      </c>
      <c r="BN130" s="136">
        <v>110.98444258383823</v>
      </c>
      <c r="BO130" s="136">
        <v>105.69946912746498</v>
      </c>
      <c r="BP130" s="135">
        <f t="shared" si="50"/>
        <v>5.2849734563732484</v>
      </c>
      <c r="BQ130" s="135">
        <f t="shared" si="51"/>
        <v>110.98444258383823</v>
      </c>
      <c r="BR130" s="135">
        <f t="shared" si="52"/>
        <v>14.427977535898972</v>
      </c>
      <c r="BS130" s="135">
        <f t="shared" si="53"/>
        <v>125.41242011973721</v>
      </c>
      <c r="BT130" s="136">
        <v>131.68304112572406</v>
      </c>
      <c r="BU130" s="129">
        <f t="shared" si="54"/>
        <v>19.752456168858611</v>
      </c>
      <c r="BV130" s="136">
        <v>125.41242011973721</v>
      </c>
      <c r="BW130" s="135">
        <f t="shared" si="55"/>
        <v>6.270621005986861</v>
      </c>
      <c r="BX130" s="135">
        <f t="shared" si="56"/>
        <v>131.68304112572406</v>
      </c>
      <c r="BY130" s="132">
        <f t="shared" si="57"/>
        <v>151.43549729458266</v>
      </c>
    </row>
    <row r="131" spans="1:77" ht="16.5" customHeight="1" x14ac:dyDescent="0.3">
      <c r="A131" s="5"/>
      <c r="B131" s="92" t="s">
        <v>594</v>
      </c>
      <c r="C131" s="95"/>
      <c r="D131" s="88" t="s">
        <v>18</v>
      </c>
      <c r="E131" s="113" t="s">
        <v>737</v>
      </c>
      <c r="F131" s="309">
        <v>34</v>
      </c>
      <c r="G131" s="309">
        <v>47</v>
      </c>
      <c r="H131" s="309">
        <v>7</v>
      </c>
      <c r="I131" s="98" t="s">
        <v>8</v>
      </c>
      <c r="J131" s="93">
        <f>J320</f>
        <v>6308.1224954398804</v>
      </c>
      <c r="K131" s="57">
        <v>129.24294557524297</v>
      </c>
      <c r="M131" s="136">
        <v>23.035148320000001</v>
      </c>
      <c r="N131" s="136">
        <v>21.731272000000001</v>
      </c>
      <c r="O131" s="129">
        <f t="shared" si="95"/>
        <v>1.3038763200000001</v>
      </c>
      <c r="P131" s="132">
        <f t="shared" si="87"/>
        <v>23.035148320000001</v>
      </c>
      <c r="Q131" s="129">
        <f t="shared" si="88"/>
        <v>2.9945692816</v>
      </c>
      <c r="R131" s="132">
        <f t="shared" si="89"/>
        <v>26.029717601600002</v>
      </c>
      <c r="S131" s="136">
        <v>26.029717601600002</v>
      </c>
      <c r="T131" s="129">
        <f t="shared" si="90"/>
        <v>2.60297176016</v>
      </c>
      <c r="U131" s="133">
        <f t="shared" si="91"/>
        <v>28.632689361760001</v>
      </c>
      <c r="V131" s="136">
        <v>28.632689361760001</v>
      </c>
      <c r="W131" s="129">
        <f t="shared" si="85"/>
        <v>1.7179613617056</v>
      </c>
      <c r="X131" s="132">
        <f t="shared" si="86"/>
        <v>30.350650723465602</v>
      </c>
      <c r="Y131" s="136">
        <v>30.350650723465602</v>
      </c>
      <c r="Z131" s="129">
        <f t="shared" si="81"/>
        <v>2.428052057877248</v>
      </c>
      <c r="AA131" s="132">
        <f t="shared" si="82"/>
        <v>32.778702781342851</v>
      </c>
      <c r="AB131" s="132">
        <f t="shared" si="96"/>
        <v>129.24294557524297</v>
      </c>
      <c r="AC131" s="136">
        <v>32.778702781342851</v>
      </c>
      <c r="AD131" s="129">
        <f t="shared" si="79"/>
        <v>3.277870278134285</v>
      </c>
      <c r="AE131" s="134">
        <f t="shared" si="80"/>
        <v>36.056573059477138</v>
      </c>
      <c r="AF131" s="136">
        <v>38.580533173640539</v>
      </c>
      <c r="AG131" s="136">
        <v>36.056573059477138</v>
      </c>
      <c r="AH131" s="129">
        <f t="shared" si="76"/>
        <v>2.5239601141633994</v>
      </c>
      <c r="AI131" s="132">
        <f t="shared" si="77"/>
        <v>38.580533173640539</v>
      </c>
      <c r="AK131" s="132">
        <f t="shared" si="78"/>
        <v>5.7870799760460816</v>
      </c>
      <c r="AL131" s="134">
        <f t="shared" si="68"/>
        <v>44.367613149686619</v>
      </c>
      <c r="AM131" s="129">
        <f t="shared" si="69"/>
        <v>10.339435646019437</v>
      </c>
      <c r="AN131" s="134">
        <f t="shared" si="70"/>
        <v>139.58238122126241</v>
      </c>
      <c r="AP131" s="136">
        <v>47.917022201661545</v>
      </c>
      <c r="AQ131" s="129">
        <f t="shared" si="83"/>
        <v>3.3541915541163081</v>
      </c>
      <c r="AR131" s="134">
        <f t="shared" si="84"/>
        <v>51.27121375577785</v>
      </c>
      <c r="AS131" s="136">
        <v>55.372910856240082</v>
      </c>
      <c r="AT131" s="136">
        <v>51.27121375577785</v>
      </c>
      <c r="AU131" s="129">
        <f t="shared" si="62"/>
        <v>4.1016971004622285</v>
      </c>
      <c r="AV131" s="134">
        <f t="shared" si="63"/>
        <v>55.372910856240082</v>
      </c>
      <c r="AW131" s="135">
        <f t="shared" si="64"/>
        <v>4.429832868499207</v>
      </c>
      <c r="AX131" s="135">
        <f t="shared" si="65"/>
        <v>59.802743724739287</v>
      </c>
      <c r="AY131" s="136">
        <v>59.802743724739287</v>
      </c>
      <c r="AZ131" s="135">
        <f t="shared" si="66"/>
        <v>5.3822469352265356</v>
      </c>
      <c r="BA131" s="135">
        <f t="shared" si="67"/>
        <v>65.18499065996582</v>
      </c>
      <c r="BB131" s="136">
        <v>65.18499065996582</v>
      </c>
      <c r="BC131" s="135">
        <f t="shared" si="71"/>
        <v>5.8666491593969239</v>
      </c>
      <c r="BD131" s="135">
        <f t="shared" si="72"/>
        <v>71.051639819362748</v>
      </c>
      <c r="BE131" s="136">
        <v>71.051639819362748</v>
      </c>
      <c r="BF131" s="135">
        <f t="shared" si="73"/>
        <v>6.3946475837426471</v>
      </c>
      <c r="BG131" s="135">
        <f t="shared" si="74"/>
        <v>77.446287403105401</v>
      </c>
      <c r="BH131" s="136">
        <v>86.739841891478051</v>
      </c>
      <c r="BI131" s="136">
        <v>77.446287403105401</v>
      </c>
      <c r="BJ131" s="135">
        <f t="shared" si="58"/>
        <v>9.2935544883726475</v>
      </c>
      <c r="BK131" s="135">
        <f t="shared" si="59"/>
        <v>86.739841891478051</v>
      </c>
      <c r="BL131" s="135">
        <f t="shared" si="60"/>
        <v>3.4695936756591221</v>
      </c>
      <c r="BM131" s="135">
        <f t="shared" si="61"/>
        <v>90.209435567137177</v>
      </c>
      <c r="BN131" s="136">
        <v>94.719907345494036</v>
      </c>
      <c r="BO131" s="136">
        <v>90.209435567137177</v>
      </c>
      <c r="BP131" s="135">
        <f t="shared" si="50"/>
        <v>4.5104717783568589</v>
      </c>
      <c r="BQ131" s="135">
        <f t="shared" si="51"/>
        <v>94.719907345494036</v>
      </c>
      <c r="BR131" s="135">
        <f t="shared" si="52"/>
        <v>12.313587954914224</v>
      </c>
      <c r="BS131" s="135">
        <f t="shared" si="53"/>
        <v>107.03349530040826</v>
      </c>
      <c r="BT131" s="136">
        <v>112.38517006542868</v>
      </c>
      <c r="BU131" s="129">
        <f t="shared" si="54"/>
        <v>16.857775509814303</v>
      </c>
      <c r="BV131" s="136">
        <v>107.03349530040826</v>
      </c>
      <c r="BW131" s="135">
        <f t="shared" si="55"/>
        <v>5.3516747650204133</v>
      </c>
      <c r="BX131" s="135">
        <f t="shared" si="56"/>
        <v>112.38517006542868</v>
      </c>
      <c r="BY131" s="132">
        <f t="shared" si="57"/>
        <v>129.24294557524297</v>
      </c>
    </row>
    <row r="132" spans="1:77" ht="16.5" customHeight="1" thickBot="1" x14ac:dyDescent="0.35">
      <c r="A132" s="5"/>
      <c r="B132" s="281" t="s">
        <v>671</v>
      </c>
      <c r="C132" s="350"/>
      <c r="D132" s="352" t="s">
        <v>18</v>
      </c>
      <c r="E132" s="352" t="s">
        <v>672</v>
      </c>
      <c r="F132" s="361">
        <v>32</v>
      </c>
      <c r="G132" s="361">
        <v>45</v>
      </c>
      <c r="H132" s="361">
        <v>6</v>
      </c>
      <c r="I132" s="362" t="s">
        <v>8</v>
      </c>
      <c r="J132" s="94">
        <f>K124*$K$6</f>
        <v>6061.9734527999999</v>
      </c>
      <c r="K132" s="57"/>
      <c r="M132" s="136"/>
      <c r="N132" s="136"/>
      <c r="P132" s="132"/>
      <c r="R132" s="132"/>
      <c r="S132" s="136"/>
      <c r="U132" s="133"/>
      <c r="V132" s="136"/>
      <c r="X132" s="132"/>
      <c r="Y132" s="136"/>
      <c r="AA132" s="132"/>
      <c r="AB132" s="132"/>
      <c r="AC132" s="136"/>
      <c r="AE132" s="134"/>
      <c r="AF132" s="136"/>
      <c r="AG132" s="136"/>
      <c r="AI132" s="132"/>
      <c r="AK132" s="132"/>
      <c r="AL132" s="134"/>
      <c r="AN132" s="134"/>
      <c r="AP132" s="136"/>
      <c r="AR132" s="134"/>
      <c r="AS132" s="136"/>
      <c r="AT132" s="136"/>
      <c r="AV132" s="134"/>
      <c r="AW132" s="135"/>
      <c r="AX132" s="135"/>
      <c r="AY132" s="136"/>
      <c r="AZ132" s="135"/>
      <c r="BA132" s="135"/>
      <c r="BB132" s="136"/>
      <c r="BC132" s="135"/>
      <c r="BD132" s="135"/>
      <c r="BE132" s="136"/>
      <c r="BF132" s="135"/>
      <c r="BG132" s="135"/>
      <c r="BH132" s="136"/>
      <c r="BI132" s="136"/>
      <c r="BJ132" s="135"/>
      <c r="BK132" s="135"/>
      <c r="BL132" s="135"/>
      <c r="BM132" s="135"/>
      <c r="BN132" s="136"/>
      <c r="BO132" s="136"/>
      <c r="BP132" s="135"/>
      <c r="BQ132" s="135"/>
      <c r="BR132" s="135"/>
      <c r="BS132" s="135"/>
      <c r="BT132" s="136"/>
      <c r="BV132" s="136"/>
      <c r="BW132" s="135"/>
      <c r="BX132" s="135"/>
      <c r="BY132" s="132"/>
    </row>
    <row r="133" spans="1:77" ht="16.5" customHeight="1" thickBot="1" x14ac:dyDescent="0.35">
      <c r="A133" s="5"/>
      <c r="B133" s="89" t="s">
        <v>836</v>
      </c>
      <c r="C133" s="103">
        <v>9653</v>
      </c>
      <c r="D133" s="104" t="s">
        <v>32</v>
      </c>
      <c r="E133" s="552" t="s">
        <v>839</v>
      </c>
      <c r="F133" s="105">
        <v>29.8</v>
      </c>
      <c r="G133" s="105">
        <v>50</v>
      </c>
      <c r="H133" s="105" t="s">
        <v>837</v>
      </c>
      <c r="I133" s="106" t="s">
        <v>8</v>
      </c>
      <c r="J133" s="93">
        <f>K133*$K$6</f>
        <v>5399.9996371985599</v>
      </c>
      <c r="K133" s="57">
        <v>171.0334</v>
      </c>
      <c r="M133" s="136"/>
      <c r="N133" s="136"/>
      <c r="P133" s="132"/>
      <c r="R133" s="132"/>
      <c r="S133" s="136"/>
      <c r="U133" s="133"/>
      <c r="V133" s="136"/>
      <c r="X133" s="132"/>
      <c r="Y133" s="136"/>
      <c r="AA133" s="132"/>
      <c r="AB133" s="132"/>
      <c r="AC133" s="136"/>
      <c r="AE133" s="134"/>
      <c r="AF133" s="136"/>
      <c r="AG133" s="136"/>
      <c r="AI133" s="132"/>
      <c r="AK133" s="132"/>
      <c r="AL133" s="134"/>
      <c r="AN133" s="134"/>
      <c r="AP133" s="136"/>
      <c r="AR133" s="134"/>
      <c r="AS133" s="136"/>
      <c r="AT133" s="136"/>
      <c r="AV133" s="134"/>
      <c r="AW133" s="135"/>
      <c r="AX133" s="135"/>
      <c r="AY133" s="136"/>
      <c r="AZ133" s="135"/>
      <c r="BA133" s="135"/>
      <c r="BB133" s="136"/>
      <c r="BC133" s="135"/>
      <c r="BD133" s="135"/>
      <c r="BE133" s="136"/>
      <c r="BF133" s="135"/>
      <c r="BG133" s="135"/>
      <c r="BH133" s="136"/>
      <c r="BI133" s="136"/>
      <c r="BJ133" s="135"/>
      <c r="BK133" s="135"/>
      <c r="BL133" s="135"/>
      <c r="BM133" s="135"/>
      <c r="BN133" s="136"/>
      <c r="BO133" s="136"/>
      <c r="BP133" s="135"/>
      <c r="BQ133" s="135"/>
      <c r="BR133" s="135"/>
      <c r="BS133" s="135"/>
      <c r="BT133" s="136"/>
      <c r="BV133" s="136"/>
      <c r="BW133" s="135"/>
      <c r="BX133" s="135"/>
      <c r="BY133" s="132"/>
    </row>
    <row r="134" spans="1:77" ht="16.5" customHeight="1" thickBot="1" x14ac:dyDescent="0.35">
      <c r="A134" s="5"/>
      <c r="B134" s="459" t="s">
        <v>838</v>
      </c>
      <c r="C134" s="548">
        <v>9652</v>
      </c>
      <c r="D134" s="462" t="s">
        <v>32</v>
      </c>
      <c r="E134" s="552" t="s">
        <v>840</v>
      </c>
      <c r="F134" s="549">
        <v>29.8</v>
      </c>
      <c r="G134" s="549">
        <v>52</v>
      </c>
      <c r="H134" s="549" t="s">
        <v>837</v>
      </c>
      <c r="I134" s="550" t="s">
        <v>9</v>
      </c>
      <c r="J134" s="94">
        <f>K134*$K$6</f>
        <v>5499.9969409470405</v>
      </c>
      <c r="K134" s="57">
        <v>174.20060000000001</v>
      </c>
      <c r="M134" s="136"/>
      <c r="N134" s="136"/>
      <c r="P134" s="132"/>
      <c r="R134" s="132"/>
      <c r="S134" s="136"/>
      <c r="U134" s="133"/>
      <c r="V134" s="136"/>
      <c r="X134" s="132"/>
      <c r="Y134" s="136"/>
      <c r="AA134" s="132"/>
      <c r="AB134" s="132"/>
      <c r="AC134" s="136"/>
      <c r="AE134" s="134"/>
      <c r="AF134" s="136"/>
      <c r="AG134" s="136"/>
      <c r="AI134" s="132"/>
      <c r="AK134" s="132"/>
      <c r="AL134" s="134"/>
      <c r="AN134" s="134"/>
      <c r="AP134" s="136"/>
      <c r="AR134" s="134"/>
      <c r="AS134" s="136"/>
      <c r="AT134" s="136"/>
      <c r="AV134" s="134"/>
      <c r="AW134" s="135"/>
      <c r="AX134" s="135"/>
      <c r="AY134" s="136"/>
      <c r="AZ134" s="135"/>
      <c r="BA134" s="135"/>
      <c r="BB134" s="136"/>
      <c r="BC134" s="135"/>
      <c r="BD134" s="135"/>
      <c r="BE134" s="136"/>
      <c r="BF134" s="135"/>
      <c r="BG134" s="135"/>
      <c r="BH134" s="136"/>
      <c r="BI134" s="136"/>
      <c r="BJ134" s="135"/>
      <c r="BK134" s="135"/>
      <c r="BL134" s="135"/>
      <c r="BM134" s="135"/>
      <c r="BN134" s="136"/>
      <c r="BO134" s="136"/>
      <c r="BP134" s="135"/>
      <c r="BQ134" s="135"/>
      <c r="BR134" s="135"/>
      <c r="BS134" s="135"/>
      <c r="BT134" s="136"/>
      <c r="BV134" s="136"/>
      <c r="BW134" s="135"/>
      <c r="BX134" s="135"/>
      <c r="BY134" s="132"/>
    </row>
    <row r="135" spans="1:77" ht="16.5" customHeight="1" thickBot="1" x14ac:dyDescent="0.35">
      <c r="A135" s="5"/>
      <c r="B135" s="501" t="s">
        <v>501</v>
      </c>
      <c r="C135" s="502"/>
      <c r="D135" s="502"/>
      <c r="E135" s="502"/>
      <c r="F135" s="502"/>
      <c r="G135" s="502"/>
      <c r="H135" s="502"/>
      <c r="I135" s="502"/>
      <c r="J135" s="503"/>
      <c r="K135" s="57">
        <v>998.97308175000012</v>
      </c>
      <c r="M135" s="136">
        <v>186.95129378144233</v>
      </c>
      <c r="N135" s="136">
        <v>176.36914507683238</v>
      </c>
      <c r="O135" s="129">
        <f t="shared" si="95"/>
        <v>10.582148704609944</v>
      </c>
      <c r="P135" s="132">
        <f t="shared" si="87"/>
        <v>186.95129378144233</v>
      </c>
      <c r="Q135" s="129">
        <f t="shared" si="88"/>
        <v>24.303668191587501</v>
      </c>
      <c r="R135" s="132">
        <f t="shared" si="89"/>
        <v>211.25496197302982</v>
      </c>
      <c r="S135" s="136">
        <v>211.25496197302982</v>
      </c>
      <c r="T135" s="129">
        <f t="shared" si="90"/>
        <v>21.125496197302983</v>
      </c>
      <c r="U135" s="133">
        <f t="shared" si="91"/>
        <v>232.38045817033282</v>
      </c>
      <c r="V135" s="136">
        <v>232.38045817033282</v>
      </c>
      <c r="W135" s="129">
        <f t="shared" si="85"/>
        <v>13.942827490219969</v>
      </c>
      <c r="X135" s="132">
        <f t="shared" si="86"/>
        <v>246.32328566055278</v>
      </c>
      <c r="Y135" s="136">
        <v>246.32328566055278</v>
      </c>
      <c r="Z135" s="129">
        <f t="shared" si="81"/>
        <v>19.705862852844223</v>
      </c>
      <c r="AA135" s="132">
        <f t="shared" si="82"/>
        <v>266.02914851339699</v>
      </c>
      <c r="AB135" s="132">
        <f t="shared" si="96"/>
        <v>998.97308175000012</v>
      </c>
      <c r="AC135" s="136">
        <v>266.02914851339699</v>
      </c>
      <c r="AD135" s="129">
        <f t="shared" si="79"/>
        <v>26.602914851339698</v>
      </c>
      <c r="AE135" s="134">
        <f t="shared" si="80"/>
        <v>292.63206336473667</v>
      </c>
      <c r="AF135" s="136">
        <v>313.11630780026826</v>
      </c>
      <c r="AG135" s="136">
        <v>292.63206336473667</v>
      </c>
      <c r="AH135" s="129">
        <f t="shared" si="76"/>
        <v>20.484244435531565</v>
      </c>
      <c r="AI135" s="132">
        <f t="shared" si="77"/>
        <v>313.11630780026826</v>
      </c>
      <c r="AK135" s="132">
        <f t="shared" si="78"/>
        <v>46.967446170040233</v>
      </c>
      <c r="AL135" s="134">
        <f t="shared" si="68"/>
        <v>360.08375397030852</v>
      </c>
      <c r="AM135" s="129">
        <f t="shared" si="69"/>
        <v>79.917846540000014</v>
      </c>
      <c r="AN135" s="134">
        <f t="shared" si="70"/>
        <v>1078.8909282900001</v>
      </c>
      <c r="AP135" s="136">
        <v>388.89045428793321</v>
      </c>
      <c r="AQ135" s="129">
        <f t="shared" si="83"/>
        <v>27.222331800155327</v>
      </c>
      <c r="AR135" s="134">
        <f t="shared" si="84"/>
        <v>416.11278608808851</v>
      </c>
      <c r="AS135" s="136">
        <v>449.40180897513562</v>
      </c>
      <c r="AT135" s="136">
        <v>416.11278608808851</v>
      </c>
      <c r="AU135" s="129">
        <f t="shared" si="62"/>
        <v>33.289022887047082</v>
      </c>
      <c r="AV135" s="134">
        <f t="shared" si="63"/>
        <v>449.40180897513562</v>
      </c>
      <c r="AW135" s="135">
        <f t="shared" si="64"/>
        <v>35.95214471801085</v>
      </c>
      <c r="AX135" s="135">
        <f t="shared" si="65"/>
        <v>485.35395369314648</v>
      </c>
      <c r="AY135" s="136">
        <v>485.35395369314648</v>
      </c>
      <c r="AZ135" s="135">
        <f t="shared" si="66"/>
        <v>43.681855832383185</v>
      </c>
      <c r="BA135" s="135">
        <f t="shared" si="67"/>
        <v>529.03580952552966</v>
      </c>
      <c r="BB135" s="136">
        <v>529.03580952552966</v>
      </c>
      <c r="BC135" s="135">
        <f t="shared" si="71"/>
        <v>47.613222857297671</v>
      </c>
      <c r="BD135" s="135">
        <f t="shared" si="72"/>
        <v>576.64903238282727</v>
      </c>
      <c r="BE135" s="136">
        <v>576.64903238282727</v>
      </c>
      <c r="BF135" s="135">
        <f t="shared" si="73"/>
        <v>51.898412914454454</v>
      </c>
      <c r="BG135" s="135">
        <f t="shared" si="74"/>
        <v>628.54744529728168</v>
      </c>
      <c r="BH135" s="136">
        <v>703.97313873295548</v>
      </c>
      <c r="BI135" s="136">
        <v>628.54744529728168</v>
      </c>
      <c r="BJ135" s="135">
        <f t="shared" si="58"/>
        <v>75.425693435673807</v>
      </c>
      <c r="BK135" s="135">
        <f t="shared" si="59"/>
        <v>703.97313873295548</v>
      </c>
      <c r="BL135" s="135">
        <f t="shared" si="60"/>
        <v>28.158925549318219</v>
      </c>
      <c r="BM135" s="135">
        <f t="shared" si="61"/>
        <v>732.13206428227375</v>
      </c>
      <c r="BN135" s="136">
        <v>732.13</v>
      </c>
      <c r="BO135" s="136">
        <v>732.13206428227375</v>
      </c>
      <c r="BP135" s="135">
        <f t="shared" si="50"/>
        <v>36.60660321411369</v>
      </c>
      <c r="BQ135" s="135">
        <f t="shared" si="51"/>
        <v>768.73866749638739</v>
      </c>
      <c r="BR135" s="135">
        <f t="shared" si="52"/>
        <v>95.176900000000003</v>
      </c>
      <c r="BS135" s="135">
        <f t="shared" si="53"/>
        <v>827.30690000000004</v>
      </c>
      <c r="BT135" s="136">
        <v>868.67224500000009</v>
      </c>
      <c r="BU135" s="129">
        <f t="shared" si="54"/>
        <v>130.30083675000003</v>
      </c>
      <c r="BV135" s="136">
        <v>827.30690000000004</v>
      </c>
      <c r="BW135" s="135">
        <f t="shared" si="55"/>
        <v>41.365344999999998</v>
      </c>
      <c r="BX135" s="135">
        <f t="shared" si="56"/>
        <v>868.67224500000009</v>
      </c>
      <c r="BY135" s="132">
        <f t="shared" si="57"/>
        <v>998.97308175000012</v>
      </c>
    </row>
    <row r="136" spans="1:77" ht="16.5" customHeight="1" x14ac:dyDescent="0.3">
      <c r="A136" s="5"/>
      <c r="B136" s="89" t="s">
        <v>360</v>
      </c>
      <c r="C136" s="103">
        <v>6080</v>
      </c>
      <c r="D136" s="104" t="s">
        <v>42</v>
      </c>
      <c r="E136" s="90" t="s">
        <v>182</v>
      </c>
      <c r="F136" s="105">
        <v>43.41</v>
      </c>
      <c r="G136" s="122">
        <v>56.02</v>
      </c>
      <c r="H136" s="122">
        <v>10.5</v>
      </c>
      <c r="I136" s="106" t="s">
        <v>8</v>
      </c>
      <c r="J136" s="91">
        <f>K129*$K$6</f>
        <v>4781.263411612631</v>
      </c>
      <c r="K136" s="57">
        <v>268.33425756697096</v>
      </c>
      <c r="M136" s="136">
        <v>47.825584560000003</v>
      </c>
      <c r="N136" s="136">
        <v>45.118476000000001</v>
      </c>
      <c r="O136" s="129">
        <f t="shared" si="95"/>
        <v>2.70710856</v>
      </c>
      <c r="P136" s="132">
        <f t="shared" si="87"/>
        <v>47.825584560000003</v>
      </c>
      <c r="Q136" s="129">
        <f t="shared" si="88"/>
        <v>6.2173259928000002</v>
      </c>
      <c r="R136" s="132">
        <f t="shared" si="89"/>
        <v>54.042910552800002</v>
      </c>
      <c r="S136" s="136">
        <v>54.042910552800002</v>
      </c>
      <c r="T136" s="129">
        <f t="shared" si="90"/>
        <v>5.4042910552800008</v>
      </c>
      <c r="U136" s="133">
        <f t="shared" si="91"/>
        <v>59.44720160808</v>
      </c>
      <c r="V136" s="136">
        <v>59.44720160808</v>
      </c>
      <c r="W136" s="129">
        <f t="shared" si="85"/>
        <v>3.5668320964848004</v>
      </c>
      <c r="X136" s="132">
        <f t="shared" si="86"/>
        <v>63.014033704564802</v>
      </c>
      <c r="Y136" s="136">
        <v>63.014033704564802</v>
      </c>
      <c r="Z136" s="129">
        <f t="shared" si="81"/>
        <v>5.0411226963651838</v>
      </c>
      <c r="AA136" s="132">
        <f t="shared" si="82"/>
        <v>68.055156400929988</v>
      </c>
      <c r="AB136" s="132">
        <f t="shared" si="96"/>
        <v>268.33425756697096</v>
      </c>
      <c r="AC136" s="136">
        <v>68.055156400929988</v>
      </c>
      <c r="AD136" s="129">
        <f t="shared" si="79"/>
        <v>6.8055156400929988</v>
      </c>
      <c r="AE136" s="134">
        <f t="shared" si="80"/>
        <v>74.86067204102298</v>
      </c>
      <c r="AF136" s="136">
        <v>80.100919083894581</v>
      </c>
      <c r="AG136" s="136">
        <v>74.86067204102298</v>
      </c>
      <c r="AH136" s="129">
        <f t="shared" si="76"/>
        <v>5.2402470428716086</v>
      </c>
      <c r="AI136" s="132">
        <f t="shared" si="77"/>
        <v>80.100919083894581</v>
      </c>
      <c r="AK136" s="132">
        <f t="shared" si="78"/>
        <v>12.015137862584188</v>
      </c>
      <c r="AL136" s="134">
        <f t="shared" si="68"/>
        <v>92.116056946478764</v>
      </c>
      <c r="AM136" s="129">
        <f t="shared" si="69"/>
        <v>21.466740605357678</v>
      </c>
      <c r="AN136" s="134">
        <f t="shared" si="70"/>
        <v>289.80099817232866</v>
      </c>
      <c r="AP136" s="136">
        <v>99.485341502197059</v>
      </c>
      <c r="AQ136" s="129">
        <f t="shared" si="83"/>
        <v>6.9639739051537939</v>
      </c>
      <c r="AR136" s="134">
        <f t="shared" si="84"/>
        <v>106.44931540735085</v>
      </c>
      <c r="AS136" s="136">
        <v>114.96526063993892</v>
      </c>
      <c r="AT136" s="136">
        <v>106.44931540735085</v>
      </c>
      <c r="AU136" s="129">
        <f t="shared" si="62"/>
        <v>8.5159452325880682</v>
      </c>
      <c r="AV136" s="134">
        <f t="shared" si="63"/>
        <v>114.96526063993892</v>
      </c>
      <c r="AW136" s="135">
        <f t="shared" si="64"/>
        <v>9.1972208511951141</v>
      </c>
      <c r="AX136" s="135">
        <f t="shared" si="65"/>
        <v>124.16248149113403</v>
      </c>
      <c r="AY136" s="136">
        <v>124.16248149113403</v>
      </c>
      <c r="AZ136" s="135">
        <f t="shared" si="66"/>
        <v>11.174623334202062</v>
      </c>
      <c r="BA136" s="135">
        <f t="shared" si="67"/>
        <v>135.3371048253361</v>
      </c>
      <c r="BB136" s="136">
        <v>135.3371048253361</v>
      </c>
      <c r="BC136" s="135">
        <f t="shared" si="71"/>
        <v>12.180339434280249</v>
      </c>
      <c r="BD136" s="135">
        <f t="shared" si="72"/>
        <v>147.51744425961635</v>
      </c>
      <c r="BE136" s="136">
        <v>147.51744425961635</v>
      </c>
      <c r="BF136" s="135">
        <f t="shared" si="73"/>
        <v>13.276569983365471</v>
      </c>
      <c r="BG136" s="135">
        <f t="shared" si="74"/>
        <v>160.79401424298183</v>
      </c>
      <c r="BH136" s="136">
        <v>180.08929595213965</v>
      </c>
      <c r="BI136" s="136">
        <v>160.79401424298183</v>
      </c>
      <c r="BJ136" s="135">
        <f t="shared" si="58"/>
        <v>19.29528170915782</v>
      </c>
      <c r="BK136" s="135">
        <f t="shared" si="59"/>
        <v>180.08929595213965</v>
      </c>
      <c r="BL136" s="135">
        <f t="shared" si="60"/>
        <v>7.203571838085586</v>
      </c>
      <c r="BM136" s="135">
        <f t="shared" si="61"/>
        <v>187.29286779022524</v>
      </c>
      <c r="BN136" s="136">
        <v>196.6575111797365</v>
      </c>
      <c r="BO136" s="136">
        <v>187.29286779022524</v>
      </c>
      <c r="BP136" s="135">
        <f t="shared" si="50"/>
        <v>9.3646433895112615</v>
      </c>
      <c r="BQ136" s="135">
        <f t="shared" si="51"/>
        <v>196.6575111797365</v>
      </c>
      <c r="BR136" s="135">
        <f t="shared" si="52"/>
        <v>25.565476453365747</v>
      </c>
      <c r="BS136" s="135">
        <f t="shared" si="53"/>
        <v>222.22298763310226</v>
      </c>
      <c r="BT136" s="136">
        <v>233.33413701475737</v>
      </c>
      <c r="BU136" s="129">
        <f t="shared" si="54"/>
        <v>35.000120552213609</v>
      </c>
      <c r="BV136" s="136">
        <v>222.22298763310226</v>
      </c>
      <c r="BW136" s="135">
        <f t="shared" si="55"/>
        <v>11.111149381655112</v>
      </c>
      <c r="BX136" s="135">
        <f t="shared" si="56"/>
        <v>233.33413701475737</v>
      </c>
      <c r="BY136" s="132">
        <f t="shared" si="57"/>
        <v>268.33425756697096</v>
      </c>
    </row>
    <row r="137" spans="1:77" ht="16.5" customHeight="1" x14ac:dyDescent="0.3">
      <c r="A137" s="5"/>
      <c r="B137" s="92" t="s">
        <v>361</v>
      </c>
      <c r="C137" s="95">
        <v>8038</v>
      </c>
      <c r="D137" s="88" t="s">
        <v>42</v>
      </c>
      <c r="E137" s="88" t="s">
        <v>183</v>
      </c>
      <c r="F137" s="96">
        <v>42</v>
      </c>
      <c r="G137" s="112">
        <v>56</v>
      </c>
      <c r="H137" s="112">
        <v>6.5</v>
      </c>
      <c r="I137" s="97" t="s">
        <v>8</v>
      </c>
      <c r="J137" s="93">
        <f>K130*$K$6</f>
        <v>4781.239397975658</v>
      </c>
      <c r="K137" s="57">
        <v>175.38186769083069</v>
      </c>
      <c r="M137" s="136">
        <v>31.258552000000002</v>
      </c>
      <c r="N137" s="136">
        <v>29.4892</v>
      </c>
      <c r="O137" s="129">
        <f t="shared" si="95"/>
        <v>1.769352</v>
      </c>
      <c r="P137" s="132">
        <f t="shared" si="87"/>
        <v>31.258552000000002</v>
      </c>
      <c r="Q137" s="129">
        <f t="shared" si="88"/>
        <v>4.0636117599999997</v>
      </c>
      <c r="R137" s="132">
        <f t="shared" si="89"/>
        <v>35.322163760000002</v>
      </c>
      <c r="S137" s="136">
        <v>35.322163760000002</v>
      </c>
      <c r="T137" s="129">
        <f t="shared" si="90"/>
        <v>3.532216376</v>
      </c>
      <c r="U137" s="133">
        <f t="shared" si="91"/>
        <v>38.854380136000003</v>
      </c>
      <c r="V137" s="136">
        <v>38.854380136000003</v>
      </c>
      <c r="W137" s="129">
        <f t="shared" si="85"/>
        <v>2.3312628081600004</v>
      </c>
      <c r="X137" s="132">
        <f t="shared" si="86"/>
        <v>41.185642944160001</v>
      </c>
      <c r="Y137" s="136">
        <v>41.185642944160001</v>
      </c>
      <c r="Z137" s="129">
        <f t="shared" si="81"/>
        <v>3.2948514355328</v>
      </c>
      <c r="AA137" s="132">
        <f t="shared" si="82"/>
        <v>44.4804943796928</v>
      </c>
      <c r="AB137" s="132">
        <f t="shared" si="96"/>
        <v>175.38186769083069</v>
      </c>
      <c r="AC137" s="136">
        <v>44.4804943796928</v>
      </c>
      <c r="AD137" s="129">
        <f t="shared" si="79"/>
        <v>4.4480494379692797</v>
      </c>
      <c r="AE137" s="134">
        <f t="shared" si="80"/>
        <v>48.928543817662081</v>
      </c>
      <c r="AF137" s="136">
        <v>52.353541884898426</v>
      </c>
      <c r="AG137" s="136">
        <v>48.928543817662081</v>
      </c>
      <c r="AH137" s="129">
        <f t="shared" si="76"/>
        <v>3.4249980672363454</v>
      </c>
      <c r="AI137" s="132">
        <f t="shared" si="77"/>
        <v>52.353541884898426</v>
      </c>
      <c r="AK137" s="132">
        <f t="shared" si="78"/>
        <v>7.8530312827347633</v>
      </c>
      <c r="AL137" s="134">
        <f t="shared" si="68"/>
        <v>60.206573167633188</v>
      </c>
      <c r="AM137" s="129">
        <f t="shared" si="69"/>
        <v>14.030549415266455</v>
      </c>
      <c r="AN137" s="134">
        <f t="shared" si="70"/>
        <v>189.41241710609714</v>
      </c>
      <c r="AP137" s="136">
        <v>65.023099021043848</v>
      </c>
      <c r="AQ137" s="129">
        <f t="shared" si="83"/>
        <v>4.5516169314730694</v>
      </c>
      <c r="AR137" s="134">
        <f t="shared" si="84"/>
        <v>69.574715952516911</v>
      </c>
      <c r="AS137" s="136">
        <v>75.140693228718263</v>
      </c>
      <c r="AT137" s="136">
        <v>69.574715952516911</v>
      </c>
      <c r="AU137" s="129">
        <f t="shared" si="62"/>
        <v>5.5659772762013526</v>
      </c>
      <c r="AV137" s="134">
        <f t="shared" si="63"/>
        <v>75.140693228718263</v>
      </c>
      <c r="AW137" s="135">
        <f t="shared" si="64"/>
        <v>6.0112554582974607</v>
      </c>
      <c r="AX137" s="135">
        <f t="shared" si="65"/>
        <v>81.151948687015718</v>
      </c>
      <c r="AY137" s="136">
        <v>81.151948687015718</v>
      </c>
      <c r="AZ137" s="135">
        <f t="shared" si="66"/>
        <v>7.3036753818314146</v>
      </c>
      <c r="BA137" s="135">
        <f t="shared" si="67"/>
        <v>88.455624068847129</v>
      </c>
      <c r="BB137" s="136">
        <v>88.455624068847129</v>
      </c>
      <c r="BC137" s="135">
        <f t="shared" si="71"/>
        <v>7.9610061661962419</v>
      </c>
      <c r="BD137" s="135">
        <f t="shared" si="72"/>
        <v>96.416630235043371</v>
      </c>
      <c r="BE137" s="136">
        <v>96.416630235043371</v>
      </c>
      <c r="BF137" s="135">
        <f t="shared" si="73"/>
        <v>8.6774967211539025</v>
      </c>
      <c r="BG137" s="135">
        <f t="shared" si="74"/>
        <v>105.09412695619727</v>
      </c>
      <c r="BH137" s="136">
        <v>117.70542219094094</v>
      </c>
      <c r="BI137" s="136">
        <v>105.09412695619727</v>
      </c>
      <c r="BJ137" s="135">
        <f t="shared" si="58"/>
        <v>12.611295234743672</v>
      </c>
      <c r="BK137" s="135">
        <f t="shared" si="59"/>
        <v>117.70542219094094</v>
      </c>
      <c r="BL137" s="135">
        <f t="shared" si="60"/>
        <v>4.7082168876376373</v>
      </c>
      <c r="BM137" s="135">
        <f t="shared" si="61"/>
        <v>122.41363907857857</v>
      </c>
      <c r="BN137" s="136">
        <v>128.53432103250751</v>
      </c>
      <c r="BO137" s="136">
        <v>122.41363907857857</v>
      </c>
      <c r="BP137" s="135">
        <f t="shared" si="50"/>
        <v>6.1206819539289281</v>
      </c>
      <c r="BQ137" s="135">
        <f t="shared" si="51"/>
        <v>128.53432103250751</v>
      </c>
      <c r="BR137" s="135">
        <f t="shared" si="52"/>
        <v>16.709461734225975</v>
      </c>
      <c r="BS137" s="135">
        <f t="shared" si="53"/>
        <v>145.24378276673349</v>
      </c>
      <c r="BT137" s="136">
        <v>152.50597190507017</v>
      </c>
      <c r="BU137" s="129">
        <f t="shared" si="54"/>
        <v>22.875895785760523</v>
      </c>
      <c r="BV137" s="136">
        <v>145.24378276673349</v>
      </c>
      <c r="BW137" s="135">
        <f t="shared" si="55"/>
        <v>7.2621891383366748</v>
      </c>
      <c r="BX137" s="135">
        <f t="shared" si="56"/>
        <v>152.50597190507017</v>
      </c>
      <c r="BY137" s="132">
        <f t="shared" si="57"/>
        <v>175.38186769083069</v>
      </c>
    </row>
    <row r="138" spans="1:77" ht="16.5" customHeight="1" x14ac:dyDescent="0.3">
      <c r="A138" s="5"/>
      <c r="B138" s="92" t="s">
        <v>362</v>
      </c>
      <c r="C138" s="95">
        <v>9204</v>
      </c>
      <c r="D138" s="88" t="s">
        <v>42</v>
      </c>
      <c r="E138" s="88" t="s">
        <v>489</v>
      </c>
      <c r="F138" s="96">
        <v>28</v>
      </c>
      <c r="G138" s="112">
        <v>38</v>
      </c>
      <c r="H138" s="112">
        <v>7</v>
      </c>
      <c r="I138" s="97" t="s">
        <v>8</v>
      </c>
      <c r="J138" s="93">
        <f>K131*$K$6</f>
        <v>4080.5588804104068</v>
      </c>
      <c r="K138" s="57">
        <v>191.9381062227169</v>
      </c>
      <c r="M138" s="137">
        <v>34.209393212306395</v>
      </c>
      <c r="N138" s="137">
        <v>32.273012464439994</v>
      </c>
      <c r="O138" s="129">
        <f t="shared" si="95"/>
        <v>1.9363807478663997</v>
      </c>
      <c r="P138" s="132">
        <f t="shared" si="87"/>
        <v>34.209393212306395</v>
      </c>
      <c r="Q138" s="129">
        <f t="shared" si="88"/>
        <v>4.4472211175998311</v>
      </c>
      <c r="R138" s="132">
        <f t="shared" si="89"/>
        <v>38.656614329906226</v>
      </c>
      <c r="S138" s="137">
        <v>38.656614329906226</v>
      </c>
      <c r="T138" s="129">
        <f t="shared" si="90"/>
        <v>3.8656614329906223</v>
      </c>
      <c r="U138" s="133">
        <f t="shared" si="91"/>
        <v>42.522275762896847</v>
      </c>
      <c r="V138" s="137">
        <v>42.522275762896847</v>
      </c>
      <c r="W138" s="129">
        <f t="shared" si="85"/>
        <v>2.5513365457738106</v>
      </c>
      <c r="X138" s="132">
        <f t="shared" si="86"/>
        <v>45.073612308670654</v>
      </c>
      <c r="Y138" s="137">
        <v>45.073612308670654</v>
      </c>
      <c r="Z138" s="129">
        <f t="shared" si="81"/>
        <v>3.6058889846936522</v>
      </c>
      <c r="AA138" s="132">
        <f t="shared" si="82"/>
        <v>48.679501293364304</v>
      </c>
      <c r="AB138" s="132">
        <f t="shared" si="96"/>
        <v>191.9381062227169</v>
      </c>
      <c r="AC138" s="137">
        <v>48.679501293364304</v>
      </c>
      <c r="AD138" s="129">
        <f t="shared" si="79"/>
        <v>4.86795012933643</v>
      </c>
      <c r="AE138" s="134">
        <f t="shared" si="80"/>
        <v>53.547451422700732</v>
      </c>
      <c r="AF138" s="137">
        <v>57.295773022289779</v>
      </c>
      <c r="AG138" s="137">
        <v>53.547451422700732</v>
      </c>
      <c r="AH138" s="129">
        <f t="shared" si="76"/>
        <v>3.7483215995890511</v>
      </c>
      <c r="AI138" s="132">
        <f t="shared" si="77"/>
        <v>57.295773022289779</v>
      </c>
      <c r="AK138" s="132">
        <f t="shared" si="78"/>
        <v>8.5943659533434662</v>
      </c>
      <c r="AL138" s="134">
        <f t="shared" si="68"/>
        <v>65.890138975633249</v>
      </c>
      <c r="AM138" s="129">
        <f t="shared" si="69"/>
        <v>15.355048497817352</v>
      </c>
      <c r="AN138" s="134">
        <f t="shared" si="70"/>
        <v>207.29315472053426</v>
      </c>
      <c r="AP138" s="137">
        <v>71.161350093683907</v>
      </c>
      <c r="AQ138" s="129">
        <f t="shared" si="83"/>
        <v>4.9812945065578731</v>
      </c>
      <c r="AR138" s="134">
        <f t="shared" si="84"/>
        <v>76.14264460024178</v>
      </c>
      <c r="AS138" s="137">
        <v>82.23405616826112</v>
      </c>
      <c r="AT138" s="137">
        <v>76.14264460024178</v>
      </c>
      <c r="AU138" s="129">
        <f t="shared" si="62"/>
        <v>6.0914115680193426</v>
      </c>
      <c r="AV138" s="134">
        <f t="shared" si="63"/>
        <v>82.23405616826112</v>
      </c>
      <c r="AW138" s="135">
        <f t="shared" si="64"/>
        <v>6.5787244934608893</v>
      </c>
      <c r="AX138" s="135">
        <f t="shared" si="65"/>
        <v>88.812780661722002</v>
      </c>
      <c r="AY138" s="137">
        <v>88.812780661722002</v>
      </c>
      <c r="AZ138" s="135">
        <f t="shared" si="66"/>
        <v>7.9931502595549802</v>
      </c>
      <c r="BA138" s="135">
        <f t="shared" si="67"/>
        <v>96.805930921276982</v>
      </c>
      <c r="BB138" s="137">
        <v>96.805930921276982</v>
      </c>
      <c r="BC138" s="135">
        <f t="shared" si="71"/>
        <v>8.7125337829149281</v>
      </c>
      <c r="BD138" s="135">
        <f t="shared" si="72"/>
        <v>105.51846470419191</v>
      </c>
      <c r="BE138" s="137">
        <v>105.51846470419191</v>
      </c>
      <c r="BF138" s="135">
        <f t="shared" si="73"/>
        <v>9.4966618233772717</v>
      </c>
      <c r="BG138" s="135">
        <f t="shared" si="74"/>
        <v>115.01512652756918</v>
      </c>
      <c r="BH138" s="137">
        <v>128.81694171087747</v>
      </c>
      <c r="BI138" s="137">
        <v>115.01512652756918</v>
      </c>
      <c r="BJ138" s="135">
        <f t="shared" si="58"/>
        <v>13.801815183308301</v>
      </c>
      <c r="BK138" s="135">
        <f t="shared" si="59"/>
        <v>128.81694171087747</v>
      </c>
      <c r="BL138" s="135">
        <f t="shared" si="60"/>
        <v>5.152677668435099</v>
      </c>
      <c r="BM138" s="135">
        <f t="shared" si="61"/>
        <v>133.96961937931258</v>
      </c>
      <c r="BN138" s="137">
        <v>140.66810034827822</v>
      </c>
      <c r="BO138" s="137">
        <v>133.96961937931258</v>
      </c>
      <c r="BP138" s="135">
        <f t="shared" si="50"/>
        <v>6.6984809689656286</v>
      </c>
      <c r="BQ138" s="135">
        <f t="shared" si="51"/>
        <v>140.66810034827822</v>
      </c>
      <c r="BR138" s="135">
        <f t="shared" si="52"/>
        <v>18.286853045276168</v>
      </c>
      <c r="BS138" s="135">
        <f t="shared" si="53"/>
        <v>158.95495339355438</v>
      </c>
      <c r="BT138" s="137">
        <v>166.90270106323209</v>
      </c>
      <c r="BU138" s="129">
        <f t="shared" si="54"/>
        <v>25.035405159484814</v>
      </c>
      <c r="BV138" s="137">
        <v>158.95495339355438</v>
      </c>
      <c r="BW138" s="135">
        <f t="shared" si="55"/>
        <v>7.9477476696777183</v>
      </c>
      <c r="BX138" s="135">
        <f t="shared" si="56"/>
        <v>166.90270106323209</v>
      </c>
      <c r="BY138" s="132">
        <f t="shared" si="57"/>
        <v>191.9381062227169</v>
      </c>
    </row>
    <row r="139" spans="1:77" ht="16.5" customHeight="1" thickBot="1" x14ac:dyDescent="0.35">
      <c r="A139" s="5"/>
      <c r="B139" s="92" t="s">
        <v>363</v>
      </c>
      <c r="C139" s="95"/>
      <c r="D139" s="88" t="s">
        <v>42</v>
      </c>
      <c r="E139" s="88" t="s">
        <v>181</v>
      </c>
      <c r="F139" s="96"/>
      <c r="G139" s="112"/>
      <c r="H139" s="112"/>
      <c r="I139" s="97" t="s">
        <v>8</v>
      </c>
      <c r="J139" s="93">
        <f t="shared" ref="J139:J148" si="97">K135*$K$6</f>
        <v>31540.355737657839</v>
      </c>
      <c r="K139" s="57">
        <v>205.03048014877265</v>
      </c>
      <c r="M139" s="139"/>
      <c r="N139" s="139"/>
      <c r="P139" s="132"/>
      <c r="R139" s="132"/>
      <c r="S139" s="139"/>
      <c r="U139" s="133"/>
      <c r="V139" s="139"/>
      <c r="X139" s="132"/>
      <c r="Y139" s="139"/>
      <c r="AA139" s="132"/>
      <c r="AB139" s="132">
        <f t="shared" si="96"/>
        <v>205.03048014877265</v>
      </c>
      <c r="AC139" s="139"/>
      <c r="AE139" s="134"/>
      <c r="AF139" s="171">
        <v>61.204000000000001</v>
      </c>
      <c r="AG139" s="172">
        <v>57.2</v>
      </c>
      <c r="AH139" s="129">
        <f t="shared" si="76"/>
        <v>4.0040000000000004</v>
      </c>
      <c r="AI139" s="132">
        <f t="shared" si="77"/>
        <v>61.204000000000001</v>
      </c>
      <c r="AK139" s="132">
        <f t="shared" si="78"/>
        <v>9.1806000000000001</v>
      </c>
      <c r="AL139" s="134">
        <f t="shared" si="68"/>
        <v>70.384600000000006</v>
      </c>
      <c r="AM139" s="129">
        <f t="shared" si="69"/>
        <v>16.402438411901812</v>
      </c>
      <c r="AN139" s="134">
        <f t="shared" si="70"/>
        <v>221.43291856067447</v>
      </c>
      <c r="AP139" s="172">
        <v>76.015368000000009</v>
      </c>
      <c r="AQ139" s="129">
        <f t="shared" si="83"/>
        <v>5.3210757600000003</v>
      </c>
      <c r="AR139" s="134">
        <f t="shared" si="84"/>
        <v>81.336443760000009</v>
      </c>
      <c r="AS139" s="171">
        <v>87.843359260800014</v>
      </c>
      <c r="AT139" s="171">
        <v>81.336443760000009</v>
      </c>
      <c r="AU139" s="129">
        <f t="shared" si="62"/>
        <v>6.5069155008000008</v>
      </c>
      <c r="AV139" s="134">
        <f t="shared" si="63"/>
        <v>87.843359260800014</v>
      </c>
      <c r="AW139" s="135">
        <f t="shared" si="64"/>
        <v>7.0274687408640011</v>
      </c>
      <c r="AX139" s="135">
        <f t="shared" si="65"/>
        <v>94.870828001664009</v>
      </c>
      <c r="AY139" s="171">
        <v>94.870828001664009</v>
      </c>
      <c r="AZ139" s="135">
        <f t="shared" si="66"/>
        <v>8.5383745201497607</v>
      </c>
      <c r="BA139" s="135">
        <f t="shared" si="67"/>
        <v>103.40920252181377</v>
      </c>
      <c r="BB139" s="171">
        <v>103.40920252181377</v>
      </c>
      <c r="BC139" s="135">
        <f t="shared" si="71"/>
        <v>9.3068282269632387</v>
      </c>
      <c r="BD139" s="135">
        <f t="shared" si="72"/>
        <v>112.716030748777</v>
      </c>
      <c r="BE139" s="171">
        <v>112.716030748777</v>
      </c>
      <c r="BF139" s="135">
        <f t="shared" si="73"/>
        <v>10.144442767389931</v>
      </c>
      <c r="BG139" s="135">
        <f t="shared" si="74"/>
        <v>122.86047351616693</v>
      </c>
      <c r="BH139" s="171">
        <v>137.60373033810697</v>
      </c>
      <c r="BI139" s="171">
        <v>122.86047351616693</v>
      </c>
      <c r="BJ139" s="135">
        <f t="shared" si="58"/>
        <v>14.743256821940033</v>
      </c>
      <c r="BK139" s="135">
        <f t="shared" si="59"/>
        <v>137.60373033810697</v>
      </c>
      <c r="BL139" s="135">
        <f t="shared" si="60"/>
        <v>5.5041492135242791</v>
      </c>
      <c r="BM139" s="135">
        <f t="shared" si="61"/>
        <v>143.10787955163124</v>
      </c>
      <c r="BN139" s="154">
        <v>150.2632735292128</v>
      </c>
      <c r="BO139" s="154">
        <v>143.10787955163124</v>
      </c>
      <c r="BP139" s="135">
        <f t="shared" si="50"/>
        <v>7.1553939775815625</v>
      </c>
      <c r="BQ139" s="135">
        <f t="shared" si="51"/>
        <v>150.2632735292128</v>
      </c>
      <c r="BR139" s="135">
        <f t="shared" si="52"/>
        <v>19.534225558797665</v>
      </c>
      <c r="BS139" s="135">
        <f t="shared" si="53"/>
        <v>169.79749908801045</v>
      </c>
      <c r="BT139" s="154">
        <v>178.28737404241099</v>
      </c>
      <c r="BU139" s="129">
        <f t="shared" si="54"/>
        <v>26.743106106361651</v>
      </c>
      <c r="BV139" s="154">
        <v>169.79749908801045</v>
      </c>
      <c r="BW139" s="135">
        <f t="shared" si="55"/>
        <v>8.4898749544005234</v>
      </c>
      <c r="BX139" s="135">
        <f t="shared" si="56"/>
        <v>178.28737404241099</v>
      </c>
      <c r="BY139" s="132">
        <f t="shared" si="57"/>
        <v>205.03048014877265</v>
      </c>
    </row>
    <row r="140" spans="1:77" ht="15.75" customHeight="1" thickTop="1" x14ac:dyDescent="0.3">
      <c r="A140" s="5"/>
      <c r="B140" s="92" t="s">
        <v>364</v>
      </c>
      <c r="C140" s="95">
        <v>9615</v>
      </c>
      <c r="D140" s="88" t="s">
        <v>42</v>
      </c>
      <c r="E140" s="88" t="s">
        <v>164</v>
      </c>
      <c r="F140" s="96">
        <v>49.21</v>
      </c>
      <c r="G140" s="112">
        <v>66.900000000000006</v>
      </c>
      <c r="H140" s="112">
        <v>11.11</v>
      </c>
      <c r="I140" s="97" t="s">
        <v>8</v>
      </c>
      <c r="J140" s="93">
        <f t="shared" si="97"/>
        <v>8472.058051290498</v>
      </c>
      <c r="K140" s="57">
        <v>240.74</v>
      </c>
      <c r="M140" s="139"/>
      <c r="N140" s="139"/>
      <c r="P140" s="132"/>
      <c r="R140" s="132"/>
      <c r="S140" s="139"/>
      <c r="U140" s="133"/>
      <c r="V140" s="139"/>
      <c r="X140" s="132"/>
      <c r="Y140" s="139"/>
      <c r="AA140" s="132"/>
      <c r="AB140" s="132">
        <f t="shared" si="96"/>
        <v>240.74</v>
      </c>
      <c r="AC140" s="139"/>
      <c r="AE140" s="134"/>
      <c r="AF140" s="173"/>
      <c r="AG140" s="174"/>
      <c r="AI140" s="132"/>
      <c r="AK140" s="132"/>
      <c r="AL140" s="134"/>
      <c r="AM140" s="129">
        <f t="shared" si="69"/>
        <v>19.2592</v>
      </c>
      <c r="AN140" s="134">
        <f t="shared" si="70"/>
        <v>259.99920000000003</v>
      </c>
      <c r="AP140" s="174"/>
      <c r="AR140" s="134"/>
      <c r="AS140" s="173"/>
      <c r="AT140" s="173"/>
      <c r="AV140" s="134"/>
      <c r="AW140" s="135"/>
      <c r="AX140" s="135"/>
      <c r="AY140" s="173"/>
      <c r="AZ140" s="135"/>
      <c r="BA140" s="135"/>
      <c r="BB140" s="173"/>
      <c r="BC140" s="135"/>
      <c r="BD140" s="135"/>
      <c r="BE140" s="173"/>
      <c r="BF140" s="135"/>
      <c r="BG140" s="135"/>
      <c r="BH140" s="173"/>
      <c r="BI140" s="173"/>
      <c r="BJ140" s="135"/>
      <c r="BK140" s="135"/>
      <c r="BL140" s="135"/>
      <c r="BM140" s="135"/>
      <c r="BP140" s="135">
        <f t="shared" si="50"/>
        <v>0</v>
      </c>
      <c r="BQ140" s="135">
        <f t="shared" si="51"/>
        <v>0</v>
      </c>
      <c r="BR140" s="135">
        <f t="shared" si="52"/>
        <v>0</v>
      </c>
      <c r="BS140" s="135">
        <f t="shared" si="53"/>
        <v>0</v>
      </c>
      <c r="BU140" s="129">
        <f t="shared" si="54"/>
        <v>0</v>
      </c>
      <c r="BW140" s="135">
        <f t="shared" si="55"/>
        <v>0</v>
      </c>
      <c r="BX140" s="135">
        <f t="shared" si="56"/>
        <v>0</v>
      </c>
      <c r="BY140" s="132">
        <f t="shared" si="57"/>
        <v>0</v>
      </c>
    </row>
    <row r="141" spans="1:77" ht="16.5" customHeight="1" thickBot="1" x14ac:dyDescent="0.35">
      <c r="A141" s="5"/>
      <c r="B141" s="92" t="s">
        <v>365</v>
      </c>
      <c r="C141" s="95">
        <v>9283</v>
      </c>
      <c r="D141" s="88" t="s">
        <v>42</v>
      </c>
      <c r="E141" s="88" t="s">
        <v>740</v>
      </c>
      <c r="F141" s="96">
        <v>42</v>
      </c>
      <c r="G141" s="112">
        <v>53</v>
      </c>
      <c r="H141" s="112">
        <v>7</v>
      </c>
      <c r="I141" s="97" t="s">
        <v>8</v>
      </c>
      <c r="J141" s="93">
        <f t="shared" si="97"/>
        <v>5537.2928439807174</v>
      </c>
      <c r="K141" s="57">
        <v>277.98026028996662</v>
      </c>
      <c r="O141" s="129">
        <f>N141/100*6</f>
        <v>0</v>
      </c>
      <c r="P141" s="132">
        <f t="shared" ref="P141" si="98">N141+O141</f>
        <v>0</v>
      </c>
      <c r="Q141" s="129">
        <f t="shared" ref="Q141" si="99">M141/100*13</f>
        <v>0</v>
      </c>
      <c r="R141" s="132">
        <f t="shared" ref="R141" si="100">M141+Q141</f>
        <v>0</v>
      </c>
      <c r="U141" s="133"/>
      <c r="W141" s="129">
        <f t="shared" ref="W141" si="101">V141/100*6</f>
        <v>0</v>
      </c>
      <c r="X141" s="132">
        <f t="shared" ref="X141" si="102">V141+W141</f>
        <v>0</v>
      </c>
      <c r="Z141" s="129">
        <f t="shared" ref="Z141" si="103">Y141/100*8</f>
        <v>0</v>
      </c>
      <c r="AA141" s="132">
        <f t="shared" ref="AA141" si="104">Y141+Z141</f>
        <v>0</v>
      </c>
      <c r="AB141" s="132" t="e">
        <f>#REF!</f>
        <v>#REF!</v>
      </c>
      <c r="AD141" s="129">
        <f t="shared" ref="AD141" si="105">AC141/100*10</f>
        <v>0</v>
      </c>
      <c r="AE141" s="134">
        <f t="shared" ref="AE141" si="106">AC141+AD141</f>
        <v>0</v>
      </c>
      <c r="AH141" s="129">
        <f t="shared" ref="AH141" si="107">AG141/100*7</f>
        <v>0</v>
      </c>
      <c r="AI141" s="132">
        <f t="shared" ref="AI141" si="108">AG141+AH141</f>
        <v>0</v>
      </c>
      <c r="AK141" s="132"/>
      <c r="AL141" s="134">
        <f t="shared" ref="AL141" si="109">AF141+AK141</f>
        <v>0</v>
      </c>
      <c r="AM141" s="129" t="e">
        <f t="shared" ref="AM141" si="110">AB141/100*8</f>
        <v>#REF!</v>
      </c>
      <c r="AN141" s="134" t="e">
        <f t="shared" ref="AN141" si="111">AB141+AM141</f>
        <v>#REF!</v>
      </c>
      <c r="AQ141" s="129">
        <f t="shared" ref="AQ141" si="112">AP141/100*7</f>
        <v>0</v>
      </c>
      <c r="AR141" s="134">
        <f t="shared" ref="AR141" si="113">AP141+AQ141</f>
        <v>0</v>
      </c>
      <c r="AU141" s="129">
        <f t="shared" ref="AU141" si="114">AT141/100*8</f>
        <v>0</v>
      </c>
      <c r="AV141" s="134">
        <f t="shared" ref="AV141" si="115">AT141+AU141</f>
        <v>0</v>
      </c>
      <c r="AW141" s="135"/>
      <c r="AX141" s="135"/>
      <c r="AZ141" s="135">
        <f t="shared" ref="AZ141" si="116">AY141/100*9</f>
        <v>0</v>
      </c>
      <c r="BA141" s="135">
        <f t="shared" ref="BA141" si="117">AY141+AZ141</f>
        <v>0</v>
      </c>
      <c r="BC141" s="135">
        <f t="shared" ref="BC141" si="118">BB141/100*9</f>
        <v>0</v>
      </c>
      <c r="BD141" s="135">
        <f t="shared" ref="BD141" si="119">BB141+BC141</f>
        <v>0</v>
      </c>
      <c r="BF141" s="135">
        <f t="shared" ref="BF141" si="120">BE141/100*9</f>
        <v>0</v>
      </c>
      <c r="BG141" s="135">
        <f t="shared" ref="BG141" si="121">BE141+BF141</f>
        <v>0</v>
      </c>
      <c r="BJ141" s="135">
        <f t="shared" ref="BJ141" si="122">BI141/100*12</f>
        <v>0</v>
      </c>
      <c r="BK141" s="135">
        <f t="shared" ref="BK141" si="123">BI141+BJ141</f>
        <v>0</v>
      </c>
      <c r="BL141" s="135">
        <f t="shared" ref="BL141" si="124">BH141/100*4</f>
        <v>0</v>
      </c>
      <c r="BM141" s="135">
        <f t="shared" ref="BM141" si="125">BH141+BL141</f>
        <v>0</v>
      </c>
      <c r="BP141" s="135">
        <f t="shared" si="50"/>
        <v>0</v>
      </c>
      <c r="BQ141" s="135">
        <f t="shared" si="51"/>
        <v>0</v>
      </c>
      <c r="BR141" s="135">
        <f t="shared" si="52"/>
        <v>0</v>
      </c>
      <c r="BS141" s="135">
        <f t="shared" si="53"/>
        <v>0</v>
      </c>
      <c r="BU141" s="129">
        <f t="shared" si="54"/>
        <v>0</v>
      </c>
      <c r="BW141" s="135">
        <f t="shared" si="55"/>
        <v>0</v>
      </c>
      <c r="BX141" s="135">
        <f t="shared" si="56"/>
        <v>0</v>
      </c>
      <c r="BY141" s="132">
        <f t="shared" si="57"/>
        <v>0</v>
      </c>
    </row>
    <row r="142" spans="1:77" ht="16.5" customHeight="1" thickTop="1" x14ac:dyDescent="0.3">
      <c r="A142" s="5"/>
      <c r="B142" s="92" t="s">
        <v>335</v>
      </c>
      <c r="C142" s="95">
        <v>9694</v>
      </c>
      <c r="D142" s="88" t="s">
        <v>42</v>
      </c>
      <c r="E142" s="88" t="s">
        <v>184</v>
      </c>
      <c r="F142" s="96">
        <v>27</v>
      </c>
      <c r="G142" s="112">
        <v>47</v>
      </c>
      <c r="H142" s="112">
        <v>7.5</v>
      </c>
      <c r="I142" s="97" t="s">
        <v>8</v>
      </c>
      <c r="J142" s="93">
        <f t="shared" si="97"/>
        <v>6060.0192942855019</v>
      </c>
      <c r="K142" s="57">
        <v>883.8309895989936</v>
      </c>
      <c r="M142" s="142">
        <v>49.544804919999997</v>
      </c>
      <c r="N142" s="142">
        <v>46.740381999999997</v>
      </c>
      <c r="O142" s="129">
        <f t="shared" si="95"/>
        <v>2.8044229199999999</v>
      </c>
      <c r="P142" s="132">
        <f t="shared" si="87"/>
        <v>49.544804919999997</v>
      </c>
      <c r="Q142" s="129">
        <f t="shared" si="88"/>
        <v>6.4408246395999997</v>
      </c>
      <c r="R142" s="132">
        <f t="shared" si="89"/>
        <v>55.9856295596</v>
      </c>
      <c r="S142" s="142">
        <v>55.9856295596</v>
      </c>
      <c r="T142" s="129">
        <f t="shared" si="90"/>
        <v>5.5985629559600003</v>
      </c>
      <c r="U142" s="133">
        <f t="shared" si="91"/>
        <v>61.584192515559998</v>
      </c>
      <c r="V142" s="142">
        <v>61.584192515559998</v>
      </c>
      <c r="W142" s="129">
        <f t="shared" si="85"/>
        <v>3.6950515509335999</v>
      </c>
      <c r="X142" s="132">
        <f t="shared" si="86"/>
        <v>65.279244066493604</v>
      </c>
      <c r="Y142" s="142">
        <v>65.279244066493604</v>
      </c>
      <c r="Z142" s="129">
        <f t="shared" si="81"/>
        <v>5.2223395253194882</v>
      </c>
      <c r="AA142" s="132">
        <f t="shared" si="82"/>
        <v>70.501583591813088</v>
      </c>
      <c r="AB142" s="132">
        <f t="shared" ref="AB142:AB159" si="126">K141</f>
        <v>277.98026028996662</v>
      </c>
      <c r="AC142" s="142">
        <v>70.501583591813088</v>
      </c>
      <c r="AD142" s="129">
        <f t="shared" si="79"/>
        <v>7.0501583591813084</v>
      </c>
      <c r="AE142" s="134">
        <f t="shared" si="80"/>
        <v>77.551741950994398</v>
      </c>
      <c r="AF142" s="142">
        <v>82.98036388756401</v>
      </c>
      <c r="AG142" s="142">
        <v>77.551741950994398</v>
      </c>
      <c r="AH142" s="129">
        <f t="shared" si="76"/>
        <v>5.4286219365696082</v>
      </c>
      <c r="AI142" s="132">
        <f t="shared" si="77"/>
        <v>82.98036388756401</v>
      </c>
      <c r="AK142" s="132">
        <f t="shared" si="78"/>
        <v>12.447054583134602</v>
      </c>
      <c r="AL142" s="134">
        <f t="shared" si="68"/>
        <v>95.427418470698612</v>
      </c>
      <c r="AM142" s="129">
        <f t="shared" si="69"/>
        <v>22.23842082319733</v>
      </c>
      <c r="AN142" s="134">
        <f t="shared" si="70"/>
        <v>300.21868111316394</v>
      </c>
      <c r="AP142" s="142">
        <v>103.0616119483545</v>
      </c>
      <c r="AQ142" s="129">
        <f t="shared" si="83"/>
        <v>7.2143128363848152</v>
      </c>
      <c r="AR142" s="134">
        <f t="shared" si="84"/>
        <v>110.27592478473932</v>
      </c>
      <c r="AS142" s="142">
        <v>119.09799876751846</v>
      </c>
      <c r="AT142" s="142">
        <v>110.27592478473932</v>
      </c>
      <c r="AU142" s="129">
        <f t="shared" si="62"/>
        <v>8.8220739827791448</v>
      </c>
      <c r="AV142" s="134">
        <f t="shared" si="63"/>
        <v>119.09799876751846</v>
      </c>
      <c r="AW142" s="135">
        <f t="shared" si="64"/>
        <v>9.5278399014014763</v>
      </c>
      <c r="AX142" s="135">
        <f t="shared" si="65"/>
        <v>128.62583866891993</v>
      </c>
      <c r="AY142" s="142">
        <v>128.62583866891993</v>
      </c>
      <c r="AZ142" s="135">
        <f t="shared" si="66"/>
        <v>11.576325480202794</v>
      </c>
      <c r="BA142" s="135">
        <f t="shared" si="67"/>
        <v>140.20216414912272</v>
      </c>
      <c r="BB142" s="142">
        <v>140.20216414912272</v>
      </c>
      <c r="BC142" s="135">
        <f t="shared" si="71"/>
        <v>12.618194773421045</v>
      </c>
      <c r="BD142" s="135">
        <f t="shared" si="72"/>
        <v>152.82035892254376</v>
      </c>
      <c r="BE142" s="142">
        <v>152.82035892254376</v>
      </c>
      <c r="BF142" s="135">
        <f t="shared" si="73"/>
        <v>13.753832303028938</v>
      </c>
      <c r="BG142" s="135">
        <f t="shared" si="74"/>
        <v>166.57419122557269</v>
      </c>
      <c r="BH142" s="142">
        <v>186.5630941726414</v>
      </c>
      <c r="BI142" s="142">
        <v>166.57419122557269</v>
      </c>
      <c r="BJ142" s="135">
        <f t="shared" si="58"/>
        <v>19.988902947068723</v>
      </c>
      <c r="BK142" s="135">
        <f t="shared" si="59"/>
        <v>186.5630941726414</v>
      </c>
      <c r="BL142" s="135">
        <f t="shared" si="60"/>
        <v>7.4625237669056563</v>
      </c>
      <c r="BM142" s="135">
        <f t="shared" si="61"/>
        <v>194.02561793954706</v>
      </c>
      <c r="BN142" s="167">
        <v>203.72689883652441</v>
      </c>
      <c r="BO142" s="167">
        <v>194.02561793954706</v>
      </c>
      <c r="BP142" s="135">
        <f t="shared" si="50"/>
        <v>9.7012808969773534</v>
      </c>
      <c r="BQ142" s="135">
        <f t="shared" si="51"/>
        <v>203.72689883652441</v>
      </c>
      <c r="BR142" s="135">
        <f t="shared" si="52"/>
        <v>26.484496848748172</v>
      </c>
      <c r="BS142" s="135">
        <f t="shared" si="53"/>
        <v>230.21139568527258</v>
      </c>
      <c r="BT142" s="167">
        <v>241.7219654695362</v>
      </c>
      <c r="BU142" s="129">
        <f t="shared" si="54"/>
        <v>36.258294820430436</v>
      </c>
      <c r="BV142" s="167">
        <v>230.21139568527258</v>
      </c>
      <c r="BW142" s="135">
        <f t="shared" si="55"/>
        <v>11.510569784263629</v>
      </c>
      <c r="BX142" s="135">
        <f t="shared" si="56"/>
        <v>241.7219654695362</v>
      </c>
      <c r="BY142" s="132">
        <f t="shared" si="57"/>
        <v>277.98026028996662</v>
      </c>
    </row>
    <row r="143" spans="1:77" ht="16.5" customHeight="1" x14ac:dyDescent="0.3">
      <c r="A143" s="5"/>
      <c r="B143" s="92" t="s">
        <v>564</v>
      </c>
      <c r="C143" s="99">
        <v>9649</v>
      </c>
      <c r="D143" s="100" t="s">
        <v>19</v>
      </c>
      <c r="E143" s="100" t="s">
        <v>616</v>
      </c>
      <c r="F143" s="101">
        <v>38</v>
      </c>
      <c r="G143" s="115">
        <v>52</v>
      </c>
      <c r="H143" s="115">
        <v>6</v>
      </c>
      <c r="I143" s="102" t="s">
        <v>8</v>
      </c>
      <c r="J143" s="93">
        <f t="shared" si="97"/>
        <v>6473.3819149827978</v>
      </c>
      <c r="K143" s="57">
        <v>303.25861684767921</v>
      </c>
      <c r="M143" s="136">
        <v>157.52641542336602</v>
      </c>
      <c r="N143" s="136">
        <v>148.60982587110001</v>
      </c>
      <c r="O143" s="129">
        <f t="shared" si="95"/>
        <v>8.9165895522660001</v>
      </c>
      <c r="P143" s="132">
        <f t="shared" si="87"/>
        <v>157.52641542336602</v>
      </c>
      <c r="Q143" s="129">
        <f t="shared" si="88"/>
        <v>20.478434005037585</v>
      </c>
      <c r="R143" s="132">
        <f t="shared" si="89"/>
        <v>178.00484942840359</v>
      </c>
      <c r="S143" s="136">
        <v>178.00484942840359</v>
      </c>
      <c r="T143" s="129">
        <f t="shared" si="90"/>
        <v>17.800484942840356</v>
      </c>
      <c r="U143" s="133">
        <f t="shared" si="91"/>
        <v>195.80533437124393</v>
      </c>
      <c r="V143" s="136">
        <v>195.80533437124393</v>
      </c>
      <c r="W143" s="129">
        <f t="shared" si="85"/>
        <v>11.748320062274635</v>
      </c>
      <c r="X143" s="132">
        <f t="shared" si="86"/>
        <v>207.55365443351857</v>
      </c>
      <c r="Y143" s="136">
        <v>207.55365443351857</v>
      </c>
      <c r="Z143" s="129">
        <f t="shared" si="81"/>
        <v>16.604292354681487</v>
      </c>
      <c r="AA143" s="132">
        <f t="shared" si="82"/>
        <v>224.15794678820006</v>
      </c>
      <c r="AB143" s="132">
        <f t="shared" si="126"/>
        <v>883.8309895989936</v>
      </c>
      <c r="AC143" s="136">
        <v>224.15794678820006</v>
      </c>
      <c r="AD143" s="129">
        <f t="shared" si="79"/>
        <v>22.415794678820006</v>
      </c>
      <c r="AE143" s="134">
        <f t="shared" si="80"/>
        <v>246.57374146702006</v>
      </c>
      <c r="AF143" s="136">
        <v>263.83390336971144</v>
      </c>
      <c r="AG143" s="136">
        <v>246.57374146702006</v>
      </c>
      <c r="AH143" s="129">
        <f t="shared" si="76"/>
        <v>17.260161902691404</v>
      </c>
      <c r="AI143" s="132">
        <f t="shared" si="77"/>
        <v>263.83390336971144</v>
      </c>
      <c r="AK143" s="132">
        <f t="shared" si="78"/>
        <v>39.575085505456713</v>
      </c>
      <c r="AL143" s="134">
        <f t="shared" si="68"/>
        <v>303.40898887516812</v>
      </c>
      <c r="AM143" s="129">
        <f t="shared" si="69"/>
        <v>70.706479167919483</v>
      </c>
      <c r="AN143" s="134">
        <f t="shared" si="70"/>
        <v>954.53746876691309</v>
      </c>
      <c r="AP143" s="136">
        <v>327.68170798518156</v>
      </c>
      <c r="AQ143" s="129">
        <f t="shared" si="83"/>
        <v>22.937719558962709</v>
      </c>
      <c r="AR143" s="134">
        <f t="shared" si="84"/>
        <v>350.61942754414429</v>
      </c>
      <c r="AS143" s="136">
        <v>378.66898174767584</v>
      </c>
      <c r="AT143" s="136">
        <v>350.61942754414429</v>
      </c>
      <c r="AU143" s="129">
        <f t="shared" si="62"/>
        <v>28.049554203531542</v>
      </c>
      <c r="AV143" s="134">
        <f t="shared" si="63"/>
        <v>378.66898174767584</v>
      </c>
      <c r="AW143" s="135">
        <f t="shared" si="64"/>
        <v>30.293518539814066</v>
      </c>
      <c r="AX143" s="135">
        <f t="shared" si="65"/>
        <v>408.96250028748989</v>
      </c>
      <c r="AY143" s="136">
        <v>408.96250028748989</v>
      </c>
      <c r="AZ143" s="135">
        <f t="shared" si="66"/>
        <v>36.806625025874091</v>
      </c>
      <c r="BA143" s="135">
        <f t="shared" si="67"/>
        <v>445.76912531336399</v>
      </c>
      <c r="BB143" s="136">
        <v>445.76912531336399</v>
      </c>
      <c r="BC143" s="135">
        <f t="shared" si="71"/>
        <v>40.119221278202758</v>
      </c>
      <c r="BD143" s="135">
        <f t="shared" si="72"/>
        <v>485.88834659156674</v>
      </c>
      <c r="BE143" s="136">
        <v>485.88834659156674</v>
      </c>
      <c r="BF143" s="135">
        <f t="shared" si="73"/>
        <v>43.729951193241007</v>
      </c>
      <c r="BG143" s="135">
        <f t="shared" si="74"/>
        <v>529.61829778480774</v>
      </c>
      <c r="BH143" s="136">
        <v>593.17249351898465</v>
      </c>
      <c r="BI143" s="136">
        <v>529.61829778480774</v>
      </c>
      <c r="BJ143" s="135">
        <f t="shared" si="58"/>
        <v>63.554195734176929</v>
      </c>
      <c r="BK143" s="135">
        <f t="shared" si="59"/>
        <v>593.17249351898465</v>
      </c>
      <c r="BL143" s="135">
        <f t="shared" si="60"/>
        <v>23.726899740759386</v>
      </c>
      <c r="BM143" s="135">
        <f t="shared" si="61"/>
        <v>616.89939325974399</v>
      </c>
      <c r="BN143" s="168">
        <v>647.74436292273117</v>
      </c>
      <c r="BO143" s="168">
        <v>616.89939325974399</v>
      </c>
      <c r="BP143" s="135">
        <f t="shared" ref="BP143:BP206" si="127">BO143/100*5</f>
        <v>30.844969662987197</v>
      </c>
      <c r="BQ143" s="135">
        <f t="shared" ref="BQ143:BQ206" si="128">BO143+BP143</f>
        <v>647.74436292273117</v>
      </c>
      <c r="BR143" s="135">
        <f t="shared" ref="BR143:BR206" si="129">BN143/100*13</f>
        <v>84.206767179955051</v>
      </c>
      <c r="BS143" s="135">
        <f t="shared" ref="BS143:BS206" si="130">BN143+BR143</f>
        <v>731.95113010268619</v>
      </c>
      <c r="BT143" s="168">
        <v>768.54868660782051</v>
      </c>
      <c r="BU143" s="129">
        <f t="shared" ref="BU143:BU206" si="131">BT143/100*15</f>
        <v>115.28230299117307</v>
      </c>
      <c r="BV143" s="168">
        <v>731.95113010268619</v>
      </c>
      <c r="BW143" s="135">
        <f t="shared" ref="BW143:BW206" si="132">BV143/100*5</f>
        <v>36.597556505134307</v>
      </c>
      <c r="BX143" s="135">
        <f t="shared" ref="BX143:BX206" si="133">BV143+BW143</f>
        <v>768.54868660782051</v>
      </c>
      <c r="BY143" s="132">
        <f t="shared" ref="BY143:BY206" si="134">BT143+BU143</f>
        <v>883.8309895989936</v>
      </c>
    </row>
    <row r="144" spans="1:77" ht="16.5" customHeight="1" thickBot="1" x14ac:dyDescent="0.35">
      <c r="A144" s="5"/>
      <c r="B144" s="281" t="s">
        <v>698</v>
      </c>
      <c r="C144" s="350"/>
      <c r="D144" s="352" t="s">
        <v>42</v>
      </c>
      <c r="E144" s="352" t="s">
        <v>699</v>
      </c>
      <c r="F144" s="361">
        <v>46</v>
      </c>
      <c r="G144" s="379">
        <v>56.4</v>
      </c>
      <c r="H144" s="379">
        <v>7</v>
      </c>
      <c r="I144" s="362" t="s">
        <v>8</v>
      </c>
      <c r="J144" s="368">
        <f t="shared" si="97"/>
        <v>7600.8306720160008</v>
      </c>
      <c r="K144" s="57">
        <v>277.98026028996662</v>
      </c>
      <c r="M144" s="136">
        <v>54.050201249378404</v>
      </c>
      <c r="N144" s="136">
        <v>50.990755895640007</v>
      </c>
      <c r="O144" s="129">
        <f t="shared" si="95"/>
        <v>3.0594453537384005</v>
      </c>
      <c r="P144" s="132">
        <f t="shared" si="87"/>
        <v>54.050201249378404</v>
      </c>
      <c r="Q144" s="129">
        <f t="shared" si="88"/>
        <v>7.0265261624191924</v>
      </c>
      <c r="R144" s="132">
        <f t="shared" si="89"/>
        <v>61.076727411797599</v>
      </c>
      <c r="S144" s="136">
        <v>61.076727411797599</v>
      </c>
      <c r="T144" s="129">
        <f t="shared" si="90"/>
        <v>6.1076727411797593</v>
      </c>
      <c r="U144" s="133">
        <f t="shared" si="91"/>
        <v>67.184400152977361</v>
      </c>
      <c r="V144" s="136">
        <v>67.184400152977361</v>
      </c>
      <c r="W144" s="129">
        <f t="shared" si="85"/>
        <v>4.0310640091786416</v>
      </c>
      <c r="X144" s="132">
        <f t="shared" si="86"/>
        <v>71.215464162155996</v>
      </c>
      <c r="Y144" s="136">
        <v>71.215464162155996</v>
      </c>
      <c r="Z144" s="129">
        <f t="shared" si="81"/>
        <v>5.6972371329724796</v>
      </c>
      <c r="AA144" s="132">
        <f t="shared" si="82"/>
        <v>76.912701295128471</v>
      </c>
      <c r="AB144" s="132">
        <f t="shared" si="126"/>
        <v>303.25861684767921</v>
      </c>
      <c r="AC144" s="136">
        <v>76.912701295128471</v>
      </c>
      <c r="AD144" s="129">
        <f t="shared" si="79"/>
        <v>7.6912701295128469</v>
      </c>
      <c r="AE144" s="134">
        <f t="shared" si="80"/>
        <v>84.603971424641315</v>
      </c>
      <c r="AF144" s="136">
        <v>90.526249424366213</v>
      </c>
      <c r="AG144" s="136">
        <v>84.603971424641315</v>
      </c>
      <c r="AH144" s="129">
        <f t="shared" si="76"/>
        <v>5.9222779997248916</v>
      </c>
      <c r="AI144" s="132">
        <f t="shared" si="77"/>
        <v>90.526249424366213</v>
      </c>
      <c r="AK144" s="132">
        <f t="shared" si="78"/>
        <v>13.578937413654932</v>
      </c>
      <c r="AL144" s="134">
        <f t="shared" si="68"/>
        <v>104.10518683802114</v>
      </c>
      <c r="AM144" s="129">
        <f t="shared" si="69"/>
        <v>24.260689347814335</v>
      </c>
      <c r="AN144" s="134">
        <f t="shared" si="70"/>
        <v>327.51930619549353</v>
      </c>
      <c r="AP144" s="136">
        <v>112.43360178506283</v>
      </c>
      <c r="AQ144" s="129">
        <f t="shared" si="83"/>
        <v>7.8703521249543984</v>
      </c>
      <c r="AR144" s="134">
        <f t="shared" si="84"/>
        <v>120.30395391001723</v>
      </c>
      <c r="AS144" s="136">
        <v>129.92827022281861</v>
      </c>
      <c r="AT144" s="136">
        <v>120.30395391001723</v>
      </c>
      <c r="AU144" s="129">
        <f t="shared" si="62"/>
        <v>9.624316312801378</v>
      </c>
      <c r="AV144" s="134">
        <f t="shared" si="63"/>
        <v>129.92827022281861</v>
      </c>
      <c r="AW144" s="135">
        <f t="shared" si="64"/>
        <v>10.394261617825489</v>
      </c>
      <c r="AX144" s="135">
        <f t="shared" si="65"/>
        <v>140.3225318406441</v>
      </c>
      <c r="AY144" s="136">
        <v>140.3225318406441</v>
      </c>
      <c r="AZ144" s="135">
        <f t="shared" si="66"/>
        <v>12.629027865657969</v>
      </c>
      <c r="BA144" s="135">
        <f t="shared" si="67"/>
        <v>152.95155970630208</v>
      </c>
      <c r="BB144" s="136">
        <v>152.95155970630208</v>
      </c>
      <c r="BC144" s="135">
        <f t="shared" si="71"/>
        <v>13.765640373567187</v>
      </c>
      <c r="BD144" s="135">
        <f t="shared" si="72"/>
        <v>166.71720007986926</v>
      </c>
      <c r="BE144" s="136">
        <v>166.71720007986926</v>
      </c>
      <c r="BF144" s="135">
        <f t="shared" si="73"/>
        <v>15.004548007188234</v>
      </c>
      <c r="BG144" s="135">
        <f t="shared" si="74"/>
        <v>181.72174808705751</v>
      </c>
      <c r="BH144" s="136">
        <v>203.5283578575044</v>
      </c>
      <c r="BI144" s="136">
        <v>181.72174808705751</v>
      </c>
      <c r="BJ144" s="135">
        <f t="shared" si="58"/>
        <v>21.806609770446901</v>
      </c>
      <c r="BK144" s="135">
        <f t="shared" si="59"/>
        <v>203.5283578575044</v>
      </c>
      <c r="BL144" s="135">
        <f t="shared" si="60"/>
        <v>8.1411343143001762</v>
      </c>
      <c r="BM144" s="135">
        <f t="shared" si="61"/>
        <v>211.66949217180459</v>
      </c>
      <c r="BN144" s="168">
        <v>222.25296678039481</v>
      </c>
      <c r="BO144" s="168">
        <v>211.66949217180459</v>
      </c>
      <c r="BP144" s="135">
        <f t="shared" si="127"/>
        <v>10.58347460859023</v>
      </c>
      <c r="BQ144" s="135">
        <f t="shared" si="128"/>
        <v>222.25296678039481</v>
      </c>
      <c r="BR144" s="135">
        <f t="shared" si="129"/>
        <v>28.892885681451329</v>
      </c>
      <c r="BS144" s="135">
        <f t="shared" si="130"/>
        <v>251.14585246184615</v>
      </c>
      <c r="BT144" s="168">
        <v>263.70314508493846</v>
      </c>
      <c r="BU144" s="129">
        <f t="shared" si="131"/>
        <v>39.555471762740765</v>
      </c>
      <c r="BV144" s="168">
        <v>251.14585246184615</v>
      </c>
      <c r="BW144" s="135">
        <f t="shared" si="132"/>
        <v>12.557292623092307</v>
      </c>
      <c r="BX144" s="135">
        <f t="shared" si="133"/>
        <v>263.70314508493846</v>
      </c>
      <c r="BY144" s="132">
        <f t="shared" si="134"/>
        <v>303.25861684767921</v>
      </c>
    </row>
    <row r="145" spans="1:77" ht="16.5" customHeight="1" x14ac:dyDescent="0.3">
      <c r="A145" s="5"/>
      <c r="B145" s="89" t="s">
        <v>366</v>
      </c>
      <c r="C145" s="103"/>
      <c r="D145" s="104" t="s">
        <v>16</v>
      </c>
      <c r="E145" s="90" t="s">
        <v>298</v>
      </c>
      <c r="F145" s="105">
        <v>85.7</v>
      </c>
      <c r="G145" s="105">
        <v>100</v>
      </c>
      <c r="H145" s="105">
        <v>5</v>
      </c>
      <c r="I145" s="380" t="s">
        <v>9</v>
      </c>
      <c r="J145" s="91">
        <f t="shared" si="97"/>
        <v>8776.6091577094357</v>
      </c>
      <c r="K145" s="57">
        <v>314.60000000000002</v>
      </c>
      <c r="M145" s="136">
        <v>49.544804919999997</v>
      </c>
      <c r="N145" s="136">
        <v>46.740381999999997</v>
      </c>
      <c r="O145" s="129">
        <f t="shared" si="95"/>
        <v>2.8044229199999999</v>
      </c>
      <c r="P145" s="132">
        <f t="shared" si="87"/>
        <v>49.544804919999997</v>
      </c>
      <c r="Q145" s="129">
        <f t="shared" si="88"/>
        <v>6.4408246395999997</v>
      </c>
      <c r="R145" s="132">
        <f t="shared" si="89"/>
        <v>55.9856295596</v>
      </c>
      <c r="S145" s="136">
        <v>55.9856295596</v>
      </c>
      <c r="T145" s="129">
        <f t="shared" si="90"/>
        <v>5.5985629559600003</v>
      </c>
      <c r="U145" s="133">
        <f t="shared" si="91"/>
        <v>61.584192515559998</v>
      </c>
      <c r="V145" s="136">
        <v>61.584192515559998</v>
      </c>
      <c r="W145" s="129">
        <f t="shared" si="85"/>
        <v>3.6950515509335999</v>
      </c>
      <c r="X145" s="132">
        <f t="shared" si="86"/>
        <v>65.279244066493604</v>
      </c>
      <c r="Y145" s="136">
        <v>65.279244066493604</v>
      </c>
      <c r="Z145" s="129">
        <f t="shared" si="81"/>
        <v>5.2223395253194882</v>
      </c>
      <c r="AA145" s="132">
        <f t="shared" si="82"/>
        <v>70.501583591813088</v>
      </c>
      <c r="AB145" s="132">
        <f t="shared" si="126"/>
        <v>277.98026028996662</v>
      </c>
      <c r="AC145" s="136">
        <v>70.501583591813088</v>
      </c>
      <c r="AD145" s="129">
        <f t="shared" si="79"/>
        <v>7.0501583591813084</v>
      </c>
      <c r="AE145" s="134">
        <f t="shared" si="80"/>
        <v>77.551741950994398</v>
      </c>
      <c r="AF145" s="136">
        <v>82.98036388756401</v>
      </c>
      <c r="AG145" s="136">
        <v>77.551741950994398</v>
      </c>
      <c r="AH145" s="129">
        <f t="shared" si="76"/>
        <v>5.4286219365696082</v>
      </c>
      <c r="AI145" s="132">
        <f t="shared" si="77"/>
        <v>82.98036388756401</v>
      </c>
      <c r="AK145" s="132">
        <f t="shared" si="78"/>
        <v>12.447054583134602</v>
      </c>
      <c r="AL145" s="134">
        <f t="shared" si="68"/>
        <v>95.427418470698612</v>
      </c>
      <c r="AM145" s="129">
        <f t="shared" si="69"/>
        <v>22.23842082319733</v>
      </c>
      <c r="AN145" s="134">
        <f t="shared" si="70"/>
        <v>300.21868111316394</v>
      </c>
      <c r="AP145" s="136">
        <v>103.0616119483545</v>
      </c>
      <c r="AQ145" s="129">
        <f t="shared" si="83"/>
        <v>7.2143128363848152</v>
      </c>
      <c r="AR145" s="134">
        <f t="shared" si="84"/>
        <v>110.27592478473932</v>
      </c>
      <c r="AS145" s="136">
        <v>119.09799876751846</v>
      </c>
      <c r="AT145" s="136">
        <v>110.27592478473932</v>
      </c>
      <c r="AU145" s="129">
        <f t="shared" si="62"/>
        <v>8.8220739827791448</v>
      </c>
      <c r="AV145" s="134">
        <f t="shared" si="63"/>
        <v>119.09799876751846</v>
      </c>
      <c r="AW145" s="135">
        <f t="shared" si="64"/>
        <v>9.5278399014014763</v>
      </c>
      <c r="AX145" s="135">
        <f t="shared" si="65"/>
        <v>128.62583866891993</v>
      </c>
      <c r="AY145" s="136">
        <v>128.62583866891993</v>
      </c>
      <c r="AZ145" s="135">
        <f t="shared" si="66"/>
        <v>11.576325480202794</v>
      </c>
      <c r="BA145" s="135">
        <f t="shared" si="67"/>
        <v>140.20216414912272</v>
      </c>
      <c r="BB145" s="136">
        <v>140.20216414912272</v>
      </c>
      <c r="BC145" s="135">
        <f t="shared" si="71"/>
        <v>12.618194773421045</v>
      </c>
      <c r="BD145" s="135">
        <f t="shared" si="72"/>
        <v>152.82035892254376</v>
      </c>
      <c r="BE145" s="136">
        <v>152.82035892254376</v>
      </c>
      <c r="BF145" s="135">
        <f t="shared" si="73"/>
        <v>13.753832303028938</v>
      </c>
      <c r="BG145" s="135">
        <f t="shared" si="74"/>
        <v>166.57419122557269</v>
      </c>
      <c r="BH145" s="136">
        <v>186.5630941726414</v>
      </c>
      <c r="BI145" s="136">
        <v>166.57419122557269</v>
      </c>
      <c r="BJ145" s="135">
        <f t="shared" si="58"/>
        <v>19.988902947068723</v>
      </c>
      <c r="BK145" s="135">
        <f t="shared" si="59"/>
        <v>186.5630941726414</v>
      </c>
      <c r="BL145" s="135">
        <f t="shared" si="60"/>
        <v>7.4625237669056563</v>
      </c>
      <c r="BM145" s="135">
        <f t="shared" si="61"/>
        <v>194.02561793954706</v>
      </c>
      <c r="BN145" s="168">
        <v>203.72689883652441</v>
      </c>
      <c r="BO145" s="168">
        <v>194.02561793954706</v>
      </c>
      <c r="BP145" s="135">
        <f t="shared" si="127"/>
        <v>9.7012808969773534</v>
      </c>
      <c r="BQ145" s="135">
        <f t="shared" si="128"/>
        <v>203.72689883652441</v>
      </c>
      <c r="BR145" s="135">
        <f t="shared" si="129"/>
        <v>26.484496848748172</v>
      </c>
      <c r="BS145" s="135">
        <f t="shared" si="130"/>
        <v>230.21139568527258</v>
      </c>
      <c r="BT145" s="168">
        <v>241.7219654695362</v>
      </c>
      <c r="BU145" s="129">
        <f t="shared" si="131"/>
        <v>36.258294820430436</v>
      </c>
      <c r="BV145" s="168">
        <v>230.21139568527258</v>
      </c>
      <c r="BW145" s="135">
        <f t="shared" si="132"/>
        <v>11.510569784263629</v>
      </c>
      <c r="BX145" s="135">
        <f t="shared" si="133"/>
        <v>241.7219654695362</v>
      </c>
      <c r="BY145" s="132">
        <f t="shared" si="134"/>
        <v>277.98026028996662</v>
      </c>
    </row>
    <row r="146" spans="1:77" ht="16.5" customHeight="1" x14ac:dyDescent="0.3">
      <c r="A146" s="5"/>
      <c r="B146" s="92" t="s">
        <v>267</v>
      </c>
      <c r="C146" s="95"/>
      <c r="D146" s="88" t="s">
        <v>16</v>
      </c>
      <c r="E146" s="88" t="s">
        <v>160</v>
      </c>
      <c r="F146" s="96">
        <v>85.7</v>
      </c>
      <c r="G146" s="96">
        <v>100</v>
      </c>
      <c r="H146" s="96">
        <v>5</v>
      </c>
      <c r="I146" s="102" t="s">
        <v>9</v>
      </c>
      <c r="J146" s="93">
        <f t="shared" si="97"/>
        <v>27904.99997766173</v>
      </c>
      <c r="K146" s="57">
        <v>326.27772846944163</v>
      </c>
      <c r="M146" s="136">
        <v>54.053249919999999</v>
      </c>
      <c r="N146" s="136">
        <v>50.993631999999998</v>
      </c>
      <c r="O146" s="129">
        <f t="shared" si="95"/>
        <v>3.05961792</v>
      </c>
      <c r="P146" s="132">
        <f t="shared" si="87"/>
        <v>54.053249919999999</v>
      </c>
      <c r="Q146" s="129">
        <f t="shared" si="88"/>
        <v>7.0269224896000004</v>
      </c>
      <c r="R146" s="132">
        <f t="shared" si="89"/>
        <v>61.080172409599996</v>
      </c>
      <c r="S146" s="136">
        <v>61.080172409599996</v>
      </c>
      <c r="T146" s="129">
        <f t="shared" si="90"/>
        <v>6.1080172409599998</v>
      </c>
      <c r="U146" s="133">
        <f t="shared" si="91"/>
        <v>67.188189650559991</v>
      </c>
      <c r="V146" s="136">
        <v>67.188189650559991</v>
      </c>
      <c r="W146" s="129">
        <f t="shared" si="85"/>
        <v>4.0312913790335996</v>
      </c>
      <c r="X146" s="132">
        <f t="shared" si="86"/>
        <v>71.219481029593595</v>
      </c>
      <c r="Y146" s="136">
        <v>71.219481029593595</v>
      </c>
      <c r="Z146" s="129">
        <f t="shared" si="81"/>
        <v>5.6975584823674872</v>
      </c>
      <c r="AA146" s="132">
        <f t="shared" si="82"/>
        <v>76.917039511961079</v>
      </c>
      <c r="AB146" s="132">
        <f t="shared" si="126"/>
        <v>314.60000000000002</v>
      </c>
      <c r="AC146" s="136">
        <v>76.917039511961079</v>
      </c>
      <c r="AD146" s="129">
        <f t="shared" si="79"/>
        <v>7.6917039511961081</v>
      </c>
      <c r="AE146" s="134">
        <f t="shared" si="80"/>
        <v>84.608743463157182</v>
      </c>
      <c r="AF146" s="136">
        <v>90.53135550557819</v>
      </c>
      <c r="AG146" s="136">
        <v>84.608743463157182</v>
      </c>
      <c r="AH146" s="129">
        <f t="shared" si="76"/>
        <v>5.9226120424210027</v>
      </c>
      <c r="AI146" s="132">
        <f t="shared" si="77"/>
        <v>90.53135550557819</v>
      </c>
      <c r="AK146" s="132">
        <f t="shared" si="78"/>
        <v>13.579703325836729</v>
      </c>
      <c r="AL146" s="134">
        <f t="shared" si="68"/>
        <v>104.11105883141492</v>
      </c>
      <c r="AM146" s="129">
        <f t="shared" si="69"/>
        <v>25.168000000000003</v>
      </c>
      <c r="AN146" s="134">
        <f t="shared" si="70"/>
        <v>339.76800000000003</v>
      </c>
      <c r="AP146" s="136">
        <v>112.43994353792812</v>
      </c>
      <c r="AQ146" s="129">
        <f t="shared" si="83"/>
        <v>7.8707960476549683</v>
      </c>
      <c r="AR146" s="134">
        <f t="shared" si="84"/>
        <v>120.31073958558308</v>
      </c>
      <c r="AS146" s="136">
        <v>129.93559875242971</v>
      </c>
      <c r="AT146" s="136">
        <v>120.31073958558308</v>
      </c>
      <c r="AU146" s="129">
        <f t="shared" si="62"/>
        <v>9.6248591668466457</v>
      </c>
      <c r="AV146" s="134">
        <f t="shared" si="63"/>
        <v>129.93559875242971</v>
      </c>
      <c r="AW146" s="135">
        <f t="shared" si="64"/>
        <v>10.394847900194376</v>
      </c>
      <c r="AX146" s="135">
        <f t="shared" si="65"/>
        <v>140.33044665262409</v>
      </c>
      <c r="AY146" s="136">
        <v>140.33044665262409</v>
      </c>
      <c r="AZ146" s="135">
        <f t="shared" si="66"/>
        <v>12.629740198736167</v>
      </c>
      <c r="BA146" s="135">
        <f t="shared" si="67"/>
        <v>152.96018685136025</v>
      </c>
      <c r="BB146" s="136">
        <v>152.96018685136025</v>
      </c>
      <c r="BC146" s="135">
        <f t="shared" si="71"/>
        <v>13.766416816622423</v>
      </c>
      <c r="BD146" s="135">
        <f t="shared" si="72"/>
        <v>166.72660366798266</v>
      </c>
      <c r="BE146" s="136">
        <v>166.72660366798266</v>
      </c>
      <c r="BF146" s="135">
        <f t="shared" si="73"/>
        <v>15.00539433011844</v>
      </c>
      <c r="BG146" s="135">
        <f t="shared" si="74"/>
        <v>181.73199799810109</v>
      </c>
      <c r="BH146" s="136">
        <v>203.53983775787322</v>
      </c>
      <c r="BI146" s="136">
        <v>181.73199799810109</v>
      </c>
      <c r="BJ146" s="135">
        <f t="shared" si="58"/>
        <v>21.807839759772129</v>
      </c>
      <c r="BK146" s="135">
        <f t="shared" si="59"/>
        <v>203.53983775787322</v>
      </c>
      <c r="BL146" s="135">
        <f t="shared" si="60"/>
        <v>8.1415935103149284</v>
      </c>
      <c r="BM146" s="135">
        <f t="shared" si="61"/>
        <v>211.68143126818813</v>
      </c>
      <c r="BN146" s="168">
        <v>222.26550283159753</v>
      </c>
      <c r="BO146" s="168">
        <v>211.68143126818813</v>
      </c>
      <c r="BP146" s="135">
        <f t="shared" si="127"/>
        <v>10.584071563409408</v>
      </c>
      <c r="BQ146" s="135">
        <f t="shared" si="128"/>
        <v>222.26550283159753</v>
      </c>
      <c r="BR146" s="135">
        <f t="shared" si="129"/>
        <v>28.89451536810768</v>
      </c>
      <c r="BS146" s="135">
        <f t="shared" si="130"/>
        <v>251.16001819970521</v>
      </c>
      <c r="BT146" s="168">
        <v>263.71801910969049</v>
      </c>
      <c r="BU146" s="129">
        <f t="shared" si="131"/>
        <v>39.557702866453575</v>
      </c>
      <c r="BV146" s="168">
        <v>251.16001819970521</v>
      </c>
      <c r="BW146" s="135">
        <f t="shared" si="132"/>
        <v>12.55800090998526</v>
      </c>
      <c r="BX146" s="135">
        <f t="shared" si="133"/>
        <v>263.71801910969049</v>
      </c>
      <c r="BY146" s="132">
        <f t="shared" si="134"/>
        <v>303.27572197614404</v>
      </c>
    </row>
    <row r="147" spans="1:77" ht="15.6" x14ac:dyDescent="0.3">
      <c r="A147" s="5"/>
      <c r="B147" s="92" t="s">
        <v>367</v>
      </c>
      <c r="C147" s="95">
        <v>8010</v>
      </c>
      <c r="D147" s="88" t="s">
        <v>16</v>
      </c>
      <c r="E147" s="88" t="s">
        <v>158</v>
      </c>
      <c r="F147" s="96">
        <v>92</v>
      </c>
      <c r="G147" s="96">
        <v>108</v>
      </c>
      <c r="H147" s="96">
        <v>9.8000000000000007</v>
      </c>
      <c r="I147" s="102" t="s">
        <v>9</v>
      </c>
      <c r="J147" s="93">
        <f t="shared" si="97"/>
        <v>9574.7171076222821</v>
      </c>
      <c r="K147" s="57">
        <v>303.27572197614404</v>
      </c>
      <c r="M147" s="136">
        <v>58.152929240000006</v>
      </c>
      <c r="N147" s="136">
        <v>54.861254000000002</v>
      </c>
      <c r="O147" s="129">
        <f t="shared" si="95"/>
        <v>3.29167524</v>
      </c>
      <c r="P147" s="132">
        <f t="shared" si="87"/>
        <v>58.152929240000006</v>
      </c>
      <c r="Q147" s="129">
        <f t="shared" si="88"/>
        <v>7.5598808012000012</v>
      </c>
      <c r="R147" s="132">
        <f t="shared" si="89"/>
        <v>65.712810041200001</v>
      </c>
      <c r="S147" s="136">
        <v>65.712810041200001</v>
      </c>
      <c r="T147" s="129">
        <f t="shared" si="90"/>
        <v>6.5712810041199994</v>
      </c>
      <c r="U147" s="133">
        <f t="shared" si="91"/>
        <v>72.284091045319997</v>
      </c>
      <c r="V147" s="136">
        <v>72.284091045319997</v>
      </c>
      <c r="W147" s="129">
        <f t="shared" si="85"/>
        <v>4.3370454627191997</v>
      </c>
      <c r="X147" s="132">
        <f t="shared" si="86"/>
        <v>76.6211365080392</v>
      </c>
      <c r="Y147" s="136">
        <v>76.6211365080392</v>
      </c>
      <c r="Z147" s="129">
        <f t="shared" si="81"/>
        <v>6.129690920643136</v>
      </c>
      <c r="AA147" s="132">
        <f t="shared" si="82"/>
        <v>82.750827428682342</v>
      </c>
      <c r="AB147" s="132">
        <f t="shared" si="126"/>
        <v>326.27772846944163</v>
      </c>
      <c r="AC147" s="136">
        <v>82.750827428682342</v>
      </c>
      <c r="AD147" s="129">
        <f t="shared" si="79"/>
        <v>8.2750827428682339</v>
      </c>
      <c r="AE147" s="134">
        <f t="shared" si="80"/>
        <v>91.025910171550578</v>
      </c>
      <c r="AF147" s="136">
        <v>97.397723883559124</v>
      </c>
      <c r="AG147" s="136">
        <v>91.025910171550578</v>
      </c>
      <c r="AH147" s="129">
        <f t="shared" si="76"/>
        <v>6.3718137120085405</v>
      </c>
      <c r="AI147" s="132">
        <f t="shared" si="77"/>
        <v>97.397723883559124</v>
      </c>
      <c r="AK147" s="132">
        <f t="shared" si="78"/>
        <v>14.60965858253387</v>
      </c>
      <c r="AL147" s="134">
        <f t="shared" si="68"/>
        <v>112.00738246609299</v>
      </c>
      <c r="AM147" s="129">
        <f t="shared" si="69"/>
        <v>26.10221827755533</v>
      </c>
      <c r="AN147" s="134">
        <f t="shared" si="70"/>
        <v>352.37994674699695</v>
      </c>
      <c r="AP147" s="136">
        <v>120.96797306338043</v>
      </c>
      <c r="AQ147" s="129">
        <f t="shared" si="83"/>
        <v>8.4677581144366307</v>
      </c>
      <c r="AR147" s="134">
        <f t="shared" si="84"/>
        <v>129.43573117781705</v>
      </c>
      <c r="AS147" s="136">
        <v>139.79058967204242</v>
      </c>
      <c r="AT147" s="136">
        <v>129.43573117781705</v>
      </c>
      <c r="AU147" s="129">
        <f t="shared" si="62"/>
        <v>10.354858494225363</v>
      </c>
      <c r="AV147" s="134">
        <f t="shared" si="63"/>
        <v>139.79058967204242</v>
      </c>
      <c r="AW147" s="135">
        <f t="shared" si="64"/>
        <v>11.183247173763393</v>
      </c>
      <c r="AX147" s="135">
        <f t="shared" si="65"/>
        <v>150.97383684580581</v>
      </c>
      <c r="AY147" s="136">
        <v>150.97383684580581</v>
      </c>
      <c r="AZ147" s="135">
        <f t="shared" si="66"/>
        <v>13.587645316122522</v>
      </c>
      <c r="BA147" s="135">
        <f t="shared" si="67"/>
        <v>164.56148216192832</v>
      </c>
      <c r="BB147" s="136">
        <v>164.56148216192832</v>
      </c>
      <c r="BC147" s="135">
        <f t="shared" si="71"/>
        <v>14.810533394573548</v>
      </c>
      <c r="BD147" s="135">
        <f t="shared" si="72"/>
        <v>179.37201555650188</v>
      </c>
      <c r="BE147" s="136">
        <v>179.37201555650188</v>
      </c>
      <c r="BF147" s="135">
        <f t="shared" si="73"/>
        <v>16.143481400085168</v>
      </c>
      <c r="BG147" s="135">
        <f t="shared" si="74"/>
        <v>195.51549695658704</v>
      </c>
      <c r="BH147" s="136">
        <v>218.97735659137749</v>
      </c>
      <c r="BI147" s="136">
        <v>195.51549695658704</v>
      </c>
      <c r="BJ147" s="135">
        <f t="shared" si="58"/>
        <v>23.461859634790446</v>
      </c>
      <c r="BK147" s="135">
        <f t="shared" si="59"/>
        <v>218.97735659137749</v>
      </c>
      <c r="BL147" s="135">
        <f t="shared" si="60"/>
        <v>8.7590942636550988</v>
      </c>
      <c r="BM147" s="135">
        <f t="shared" si="61"/>
        <v>227.73645085503259</v>
      </c>
      <c r="BN147" s="168">
        <v>239.1232733977842</v>
      </c>
      <c r="BO147" s="168">
        <v>227.73645085503259</v>
      </c>
      <c r="BP147" s="135">
        <f t="shared" si="127"/>
        <v>11.386822542751629</v>
      </c>
      <c r="BQ147" s="135">
        <f t="shared" si="128"/>
        <v>239.1232733977842</v>
      </c>
      <c r="BR147" s="135">
        <f t="shared" si="129"/>
        <v>31.086025541711948</v>
      </c>
      <c r="BS147" s="135">
        <f t="shared" si="130"/>
        <v>270.20929893949614</v>
      </c>
      <c r="BT147" s="168">
        <v>283.71976388647096</v>
      </c>
      <c r="BU147" s="129">
        <f t="shared" si="131"/>
        <v>42.557964582970648</v>
      </c>
      <c r="BV147" s="168">
        <v>270.20929893949614</v>
      </c>
      <c r="BW147" s="135">
        <f t="shared" si="132"/>
        <v>13.510464946974807</v>
      </c>
      <c r="BX147" s="135">
        <f t="shared" si="133"/>
        <v>283.71976388647096</v>
      </c>
      <c r="BY147" s="132">
        <f t="shared" si="134"/>
        <v>326.27772846944163</v>
      </c>
    </row>
    <row r="148" spans="1:77" ht="16.5" customHeight="1" x14ac:dyDescent="0.3">
      <c r="A148" s="5"/>
      <c r="B148" s="92" t="s">
        <v>368</v>
      </c>
      <c r="C148" s="95">
        <v>8098</v>
      </c>
      <c r="D148" s="88" t="s">
        <v>16</v>
      </c>
      <c r="E148" s="88" t="s">
        <v>301</v>
      </c>
      <c r="F148" s="96">
        <v>85.7</v>
      </c>
      <c r="G148" s="96">
        <v>100</v>
      </c>
      <c r="H148" s="96">
        <v>5</v>
      </c>
      <c r="I148" s="102" t="s">
        <v>9</v>
      </c>
      <c r="J148" s="93">
        <f t="shared" si="97"/>
        <v>8776.6091577094357</v>
      </c>
      <c r="K148" s="57">
        <v>291.53862775375779</v>
      </c>
      <c r="M148" s="136">
        <v>54.053249919999999</v>
      </c>
      <c r="N148" s="136">
        <v>50.993631999999998</v>
      </c>
      <c r="O148" s="129">
        <f t="shared" si="95"/>
        <v>3.05961792</v>
      </c>
      <c r="P148" s="132">
        <f t="shared" si="87"/>
        <v>54.053249919999999</v>
      </c>
      <c r="Q148" s="129">
        <f t="shared" si="88"/>
        <v>7.0269224896000004</v>
      </c>
      <c r="R148" s="132">
        <f t="shared" si="89"/>
        <v>61.080172409599996</v>
      </c>
      <c r="S148" s="136">
        <v>61.080172409599996</v>
      </c>
      <c r="T148" s="129">
        <f t="shared" si="90"/>
        <v>6.1080172409599998</v>
      </c>
      <c r="U148" s="133">
        <f t="shared" si="91"/>
        <v>67.188189650559991</v>
      </c>
      <c r="V148" s="136">
        <v>67.188189650559991</v>
      </c>
      <c r="W148" s="129">
        <f t="shared" si="85"/>
        <v>4.0312913790335996</v>
      </c>
      <c r="X148" s="132">
        <f t="shared" si="86"/>
        <v>71.219481029593595</v>
      </c>
      <c r="Y148" s="136">
        <v>71.219481029593595</v>
      </c>
      <c r="Z148" s="129">
        <f t="shared" si="81"/>
        <v>5.6975584823674872</v>
      </c>
      <c r="AA148" s="132">
        <f t="shared" si="82"/>
        <v>76.917039511961079</v>
      </c>
      <c r="AB148" s="132">
        <f t="shared" si="126"/>
        <v>303.27572197614404</v>
      </c>
      <c r="AC148" s="136">
        <v>76.917039511961079</v>
      </c>
      <c r="AD148" s="129">
        <f t="shared" si="79"/>
        <v>7.6917039511961081</v>
      </c>
      <c r="AE148" s="134">
        <f t="shared" si="80"/>
        <v>84.608743463157182</v>
      </c>
      <c r="AF148" s="136">
        <v>90.53135550557819</v>
      </c>
      <c r="AG148" s="136">
        <v>84.608743463157182</v>
      </c>
      <c r="AH148" s="129">
        <f t="shared" si="76"/>
        <v>5.9226120424210027</v>
      </c>
      <c r="AI148" s="132">
        <f t="shared" si="77"/>
        <v>90.53135550557819</v>
      </c>
      <c r="AK148" s="132">
        <f t="shared" si="78"/>
        <v>13.579703325836729</v>
      </c>
      <c r="AL148" s="134">
        <f t="shared" si="68"/>
        <v>104.11105883141492</v>
      </c>
      <c r="AM148" s="129">
        <f t="shared" si="69"/>
        <v>24.262057758091522</v>
      </c>
      <c r="AN148" s="134">
        <f t="shared" si="70"/>
        <v>327.53777973423558</v>
      </c>
      <c r="AP148" s="136">
        <v>112.43994353792812</v>
      </c>
      <c r="AQ148" s="129">
        <f t="shared" si="83"/>
        <v>7.8707960476549683</v>
      </c>
      <c r="AR148" s="134">
        <f t="shared" si="84"/>
        <v>120.31073958558308</v>
      </c>
      <c r="AS148" s="136">
        <v>129.93559875242971</v>
      </c>
      <c r="AT148" s="136">
        <v>120.31073958558308</v>
      </c>
      <c r="AU148" s="129">
        <f t="shared" si="62"/>
        <v>9.6248591668466457</v>
      </c>
      <c r="AV148" s="134">
        <f t="shared" si="63"/>
        <v>129.93559875242971</v>
      </c>
      <c r="AW148" s="135">
        <f t="shared" si="64"/>
        <v>10.394847900194376</v>
      </c>
      <c r="AX148" s="135">
        <f t="shared" si="65"/>
        <v>140.33044665262409</v>
      </c>
      <c r="AY148" s="136">
        <v>140.33044665262409</v>
      </c>
      <c r="AZ148" s="135">
        <f t="shared" si="66"/>
        <v>12.629740198736167</v>
      </c>
      <c r="BA148" s="135">
        <f t="shared" si="67"/>
        <v>152.96018685136025</v>
      </c>
      <c r="BB148" s="136">
        <v>152.96018685136025</v>
      </c>
      <c r="BC148" s="135">
        <f t="shared" si="71"/>
        <v>13.766416816622423</v>
      </c>
      <c r="BD148" s="135">
        <f t="shared" si="72"/>
        <v>166.72660366798266</v>
      </c>
      <c r="BE148" s="136">
        <v>166.72660366798266</v>
      </c>
      <c r="BF148" s="135">
        <f t="shared" si="73"/>
        <v>15.00539433011844</v>
      </c>
      <c r="BG148" s="135">
        <f t="shared" si="74"/>
        <v>181.73199799810109</v>
      </c>
      <c r="BH148" s="136">
        <v>203.53983775787322</v>
      </c>
      <c r="BI148" s="136">
        <v>181.73199799810109</v>
      </c>
      <c r="BJ148" s="135">
        <f t="shared" si="58"/>
        <v>21.807839759772129</v>
      </c>
      <c r="BK148" s="135">
        <f t="shared" si="59"/>
        <v>203.53983775787322</v>
      </c>
      <c r="BL148" s="135">
        <f t="shared" si="60"/>
        <v>8.1415935103149284</v>
      </c>
      <c r="BM148" s="135">
        <f t="shared" si="61"/>
        <v>211.68143126818813</v>
      </c>
      <c r="BN148" s="168">
        <v>222.26550283159753</v>
      </c>
      <c r="BO148" s="168">
        <v>211.68143126818813</v>
      </c>
      <c r="BP148" s="135">
        <f t="shared" si="127"/>
        <v>10.584071563409408</v>
      </c>
      <c r="BQ148" s="135">
        <f t="shared" si="128"/>
        <v>222.26550283159753</v>
      </c>
      <c r="BR148" s="135">
        <f t="shared" si="129"/>
        <v>28.89451536810768</v>
      </c>
      <c r="BS148" s="135">
        <f t="shared" si="130"/>
        <v>251.16001819970521</v>
      </c>
      <c r="BT148" s="168">
        <v>263.71801910969049</v>
      </c>
      <c r="BU148" s="129">
        <f t="shared" si="131"/>
        <v>39.557702866453575</v>
      </c>
      <c r="BV148" s="168">
        <v>251.16001819970521</v>
      </c>
      <c r="BW148" s="135">
        <f t="shared" si="132"/>
        <v>12.55800090998526</v>
      </c>
      <c r="BX148" s="135">
        <f t="shared" si="133"/>
        <v>263.71801910969049</v>
      </c>
      <c r="BY148" s="132">
        <f t="shared" si="134"/>
        <v>303.27572197614404</v>
      </c>
    </row>
    <row r="149" spans="1:77" ht="16.5" customHeight="1" x14ac:dyDescent="0.3">
      <c r="A149" s="5"/>
      <c r="B149" s="92" t="s">
        <v>369</v>
      </c>
      <c r="C149" s="95">
        <v>8237</v>
      </c>
      <c r="D149" s="88" t="s">
        <v>16</v>
      </c>
      <c r="E149" s="88" t="s">
        <v>159</v>
      </c>
      <c r="F149" s="96">
        <v>85.7</v>
      </c>
      <c r="G149" s="96">
        <v>102.62</v>
      </c>
      <c r="H149" s="96">
        <v>10</v>
      </c>
      <c r="I149" s="102" t="s">
        <v>9</v>
      </c>
      <c r="J149" s="93">
        <f>(K145*$K$6)*1.17</f>
        <v>11621.371419028799</v>
      </c>
      <c r="K149" s="57">
        <v>279.86898809586796</v>
      </c>
      <c r="M149" s="136">
        <v>51.961331440000002</v>
      </c>
      <c r="N149" s="136">
        <v>49.020124000000003</v>
      </c>
      <c r="O149" s="129">
        <f t="shared" si="95"/>
        <v>2.9412074400000003</v>
      </c>
      <c r="P149" s="132">
        <f t="shared" si="87"/>
        <v>51.961331440000002</v>
      </c>
      <c r="Q149" s="129">
        <f t="shared" si="88"/>
        <v>6.7549730872000007</v>
      </c>
      <c r="R149" s="132">
        <f t="shared" si="89"/>
        <v>58.716304527200002</v>
      </c>
      <c r="S149" s="136">
        <v>58.716304527200002</v>
      </c>
      <c r="T149" s="129">
        <f t="shared" si="90"/>
        <v>5.8716304527199998</v>
      </c>
      <c r="U149" s="133">
        <f t="shared" si="91"/>
        <v>64.587934979920007</v>
      </c>
      <c r="V149" s="136">
        <v>64.587934979920007</v>
      </c>
      <c r="W149" s="129">
        <f t="shared" si="85"/>
        <v>3.8752760987952</v>
      </c>
      <c r="X149" s="132">
        <f t="shared" si="86"/>
        <v>68.463211078715204</v>
      </c>
      <c r="Y149" s="136">
        <v>68.463211078715204</v>
      </c>
      <c r="Z149" s="129">
        <f t="shared" si="81"/>
        <v>5.4770568862972162</v>
      </c>
      <c r="AA149" s="132">
        <f t="shared" si="82"/>
        <v>73.940267965012424</v>
      </c>
      <c r="AB149" s="132">
        <f t="shared" si="126"/>
        <v>291.53862775375779</v>
      </c>
      <c r="AC149" s="136">
        <v>73.940267965012424</v>
      </c>
      <c r="AD149" s="129">
        <f t="shared" si="79"/>
        <v>7.3940267965012429</v>
      </c>
      <c r="AE149" s="134">
        <f t="shared" si="80"/>
        <v>81.334294761513661</v>
      </c>
      <c r="AF149" s="136">
        <v>87.027695394819617</v>
      </c>
      <c r="AG149" s="136">
        <v>81.334294761513661</v>
      </c>
      <c r="AH149" s="129">
        <f t="shared" si="76"/>
        <v>5.6934006333059557</v>
      </c>
      <c r="AI149" s="132">
        <f t="shared" si="77"/>
        <v>87.027695394819617</v>
      </c>
      <c r="AK149" s="132">
        <f t="shared" si="78"/>
        <v>13.054154309222943</v>
      </c>
      <c r="AL149" s="134">
        <f t="shared" si="68"/>
        <v>100.08184970404255</v>
      </c>
      <c r="AM149" s="129">
        <f t="shared" si="69"/>
        <v>23.323090220300625</v>
      </c>
      <c r="AN149" s="134">
        <f t="shared" si="70"/>
        <v>314.86171797405842</v>
      </c>
      <c r="AP149" s="136">
        <v>108.08839768036596</v>
      </c>
      <c r="AQ149" s="129">
        <f t="shared" si="83"/>
        <v>7.5661878376256171</v>
      </c>
      <c r="AR149" s="134">
        <f t="shared" si="84"/>
        <v>115.65458551799158</v>
      </c>
      <c r="AS149" s="136">
        <v>124.9069523594309</v>
      </c>
      <c r="AT149" s="136">
        <v>115.65458551799158</v>
      </c>
      <c r="AU149" s="129">
        <f t="shared" si="62"/>
        <v>9.2523668414393256</v>
      </c>
      <c r="AV149" s="134">
        <f t="shared" si="63"/>
        <v>124.9069523594309</v>
      </c>
      <c r="AW149" s="135">
        <f t="shared" si="64"/>
        <v>9.992556188754472</v>
      </c>
      <c r="AX149" s="135">
        <f t="shared" si="65"/>
        <v>134.89950854818537</v>
      </c>
      <c r="AY149" s="136">
        <v>134.89950854818537</v>
      </c>
      <c r="AZ149" s="135">
        <f t="shared" si="66"/>
        <v>12.140955769336683</v>
      </c>
      <c r="BA149" s="135">
        <f t="shared" si="67"/>
        <v>147.04046431752204</v>
      </c>
      <c r="BB149" s="136">
        <v>147.04046431752204</v>
      </c>
      <c r="BC149" s="135">
        <f t="shared" si="71"/>
        <v>13.233641788576984</v>
      </c>
      <c r="BD149" s="135">
        <f t="shared" si="72"/>
        <v>160.27410610609903</v>
      </c>
      <c r="BE149" s="136">
        <v>160.27410610609903</v>
      </c>
      <c r="BF149" s="135">
        <f t="shared" si="73"/>
        <v>14.424669549548913</v>
      </c>
      <c r="BG149" s="135">
        <f t="shared" si="74"/>
        <v>174.69877565564795</v>
      </c>
      <c r="BH149" s="136">
        <v>195.66262873432569</v>
      </c>
      <c r="BI149" s="136">
        <v>174.69877565564795</v>
      </c>
      <c r="BJ149" s="135">
        <f t="shared" si="58"/>
        <v>20.963853078677754</v>
      </c>
      <c r="BK149" s="135">
        <f t="shared" si="59"/>
        <v>195.66262873432569</v>
      </c>
      <c r="BL149" s="135">
        <f t="shared" si="60"/>
        <v>7.8265051493730278</v>
      </c>
      <c r="BM149" s="135">
        <f t="shared" si="61"/>
        <v>203.48913388369871</v>
      </c>
      <c r="BN149" s="168">
        <v>213.66359057788364</v>
      </c>
      <c r="BO149" s="168">
        <v>203.48913388369871</v>
      </c>
      <c r="BP149" s="135">
        <f t="shared" si="127"/>
        <v>10.174456694184935</v>
      </c>
      <c r="BQ149" s="135">
        <f t="shared" si="128"/>
        <v>213.66359057788364</v>
      </c>
      <c r="BR149" s="135">
        <f t="shared" si="129"/>
        <v>27.776266775124874</v>
      </c>
      <c r="BS149" s="135">
        <f t="shared" si="130"/>
        <v>241.43985735300851</v>
      </c>
      <c r="BT149" s="168">
        <v>253.51185022065894</v>
      </c>
      <c r="BU149" s="129">
        <f t="shared" si="131"/>
        <v>38.026777533098844</v>
      </c>
      <c r="BV149" s="168">
        <v>241.43985735300851</v>
      </c>
      <c r="BW149" s="135">
        <f t="shared" si="132"/>
        <v>12.071992867650426</v>
      </c>
      <c r="BX149" s="135">
        <f t="shared" si="133"/>
        <v>253.51185022065894</v>
      </c>
      <c r="BY149" s="132">
        <f t="shared" si="134"/>
        <v>291.53862775375779</v>
      </c>
    </row>
    <row r="150" spans="1:77" ht="16.5" customHeight="1" x14ac:dyDescent="0.3">
      <c r="A150" s="5"/>
      <c r="B150" s="92" t="s">
        <v>34</v>
      </c>
      <c r="C150" s="95">
        <v>7483</v>
      </c>
      <c r="D150" s="88" t="s">
        <v>16</v>
      </c>
      <c r="E150" s="88" t="s">
        <v>167</v>
      </c>
      <c r="F150" s="96">
        <v>85</v>
      </c>
      <c r="G150" s="96">
        <v>105</v>
      </c>
      <c r="H150" s="96">
        <v>8</v>
      </c>
      <c r="I150" s="102" t="s">
        <v>9</v>
      </c>
      <c r="J150" s="93">
        <f t="shared" ref="J150:J163" si="135">K146*$K$6</f>
        <v>10301.494417821052</v>
      </c>
      <c r="K150" s="57">
        <v>1664.7823027499999</v>
      </c>
      <c r="M150" s="136">
        <v>49.881435480000007</v>
      </c>
      <c r="N150" s="136">
        <v>47.057958000000006</v>
      </c>
      <c r="O150" s="129">
        <f t="shared" si="95"/>
        <v>2.8234774800000002</v>
      </c>
      <c r="P150" s="132">
        <f t="shared" si="87"/>
        <v>49.881435480000007</v>
      </c>
      <c r="Q150" s="129">
        <f t="shared" si="88"/>
        <v>6.4845866124000011</v>
      </c>
      <c r="R150" s="132">
        <f t="shared" si="89"/>
        <v>56.366022092400009</v>
      </c>
      <c r="S150" s="136">
        <v>56.366022092400009</v>
      </c>
      <c r="T150" s="129">
        <f t="shared" si="90"/>
        <v>5.6366022092400003</v>
      </c>
      <c r="U150" s="133">
        <f t="shared" si="91"/>
        <v>62.002624301640012</v>
      </c>
      <c r="V150" s="136">
        <v>62.002624301640012</v>
      </c>
      <c r="W150" s="129">
        <f t="shared" si="85"/>
        <v>3.7201574580984005</v>
      </c>
      <c r="X150" s="132">
        <f t="shared" si="86"/>
        <v>65.72278175973841</v>
      </c>
      <c r="Y150" s="136">
        <v>65.72278175973841</v>
      </c>
      <c r="Z150" s="129">
        <f t="shared" si="81"/>
        <v>5.2578225407790731</v>
      </c>
      <c r="AA150" s="132">
        <f t="shared" si="82"/>
        <v>70.980604300517484</v>
      </c>
      <c r="AB150" s="132">
        <f t="shared" si="126"/>
        <v>279.86898809586796</v>
      </c>
      <c r="AC150" s="136">
        <v>70.980604300517484</v>
      </c>
      <c r="AD150" s="129">
        <f t="shared" si="79"/>
        <v>7.0980604300517482</v>
      </c>
      <c r="AE150" s="134">
        <f t="shared" si="80"/>
        <v>78.07866473056923</v>
      </c>
      <c r="AF150" s="136">
        <v>83.544171261709081</v>
      </c>
      <c r="AG150" s="136">
        <v>78.07866473056923</v>
      </c>
      <c r="AH150" s="129">
        <f t="shared" si="76"/>
        <v>5.4655065311398454</v>
      </c>
      <c r="AI150" s="132">
        <f t="shared" si="77"/>
        <v>83.544171261709081</v>
      </c>
      <c r="AK150" s="132">
        <f t="shared" si="78"/>
        <v>12.531625689256362</v>
      </c>
      <c r="AL150" s="134">
        <f t="shared" si="68"/>
        <v>96.07579695096544</v>
      </c>
      <c r="AM150" s="129">
        <f t="shared" si="69"/>
        <v>22.389519047669438</v>
      </c>
      <c r="AN150" s="134">
        <f t="shared" si="70"/>
        <v>302.25850714353737</v>
      </c>
      <c r="AP150" s="136">
        <v>103.76186070704267</v>
      </c>
      <c r="AQ150" s="129">
        <f t="shared" si="83"/>
        <v>7.263330249492987</v>
      </c>
      <c r="AR150" s="134">
        <f t="shared" si="84"/>
        <v>111.02519095653565</v>
      </c>
      <c r="AS150" s="136">
        <v>119.9072062330585</v>
      </c>
      <c r="AT150" s="136">
        <v>111.02519095653565</v>
      </c>
      <c r="AU150" s="129">
        <f t="shared" si="62"/>
        <v>8.8820152765228517</v>
      </c>
      <c r="AV150" s="134">
        <f t="shared" si="63"/>
        <v>119.9072062330585</v>
      </c>
      <c r="AW150" s="135">
        <f t="shared" si="64"/>
        <v>9.5925764986446804</v>
      </c>
      <c r="AX150" s="135">
        <f t="shared" si="65"/>
        <v>129.49978273170319</v>
      </c>
      <c r="AY150" s="136">
        <v>129.49978273170319</v>
      </c>
      <c r="AZ150" s="135">
        <f t="shared" si="66"/>
        <v>11.654980445853287</v>
      </c>
      <c r="BA150" s="135">
        <f t="shared" si="67"/>
        <v>141.15476317755648</v>
      </c>
      <c r="BB150" s="136">
        <v>141.15476317755648</v>
      </c>
      <c r="BC150" s="135">
        <f t="shared" si="71"/>
        <v>12.703928685980085</v>
      </c>
      <c r="BD150" s="135">
        <f t="shared" si="72"/>
        <v>153.85869186353656</v>
      </c>
      <c r="BE150" s="136">
        <v>153.85869186353656</v>
      </c>
      <c r="BF150" s="135">
        <f t="shared" si="73"/>
        <v>13.84728226771829</v>
      </c>
      <c r="BG150" s="135">
        <f t="shared" si="74"/>
        <v>167.70597413125486</v>
      </c>
      <c r="BH150" s="136">
        <v>187.83069102700546</v>
      </c>
      <c r="BI150" s="136">
        <v>167.70597413125486</v>
      </c>
      <c r="BJ150" s="135">
        <f t="shared" si="58"/>
        <v>20.124716895750581</v>
      </c>
      <c r="BK150" s="135">
        <f t="shared" si="59"/>
        <v>187.83069102700546</v>
      </c>
      <c r="BL150" s="135">
        <f t="shared" si="60"/>
        <v>7.5132276410802179</v>
      </c>
      <c r="BM150" s="135">
        <f t="shared" si="61"/>
        <v>195.34391866808568</v>
      </c>
      <c r="BN150" s="168">
        <v>205.11111460148996</v>
      </c>
      <c r="BO150" s="168">
        <v>195.34391866808568</v>
      </c>
      <c r="BP150" s="135">
        <f t="shared" si="127"/>
        <v>9.7671959334042828</v>
      </c>
      <c r="BQ150" s="135">
        <f t="shared" si="128"/>
        <v>205.11111460148996</v>
      </c>
      <c r="BR150" s="135">
        <f t="shared" si="129"/>
        <v>26.664444898193693</v>
      </c>
      <c r="BS150" s="135">
        <f t="shared" si="130"/>
        <v>231.77555949968365</v>
      </c>
      <c r="BT150" s="168">
        <v>243.36433747466782</v>
      </c>
      <c r="BU150" s="129">
        <f t="shared" si="131"/>
        <v>36.50465062120017</v>
      </c>
      <c r="BV150" s="168">
        <v>231.77555949968365</v>
      </c>
      <c r="BW150" s="135">
        <f t="shared" si="132"/>
        <v>11.588777974984183</v>
      </c>
      <c r="BX150" s="135">
        <f t="shared" si="133"/>
        <v>243.36433747466782</v>
      </c>
      <c r="BY150" s="132">
        <f t="shared" si="134"/>
        <v>279.86898809586796</v>
      </c>
    </row>
    <row r="151" spans="1:77" ht="16.5" customHeight="1" x14ac:dyDescent="0.3">
      <c r="A151" s="5"/>
      <c r="B151" s="92" t="s">
        <v>370</v>
      </c>
      <c r="C151" s="95">
        <v>8009</v>
      </c>
      <c r="D151" s="88" t="s">
        <v>16</v>
      </c>
      <c r="E151" s="88" t="s">
        <v>161</v>
      </c>
      <c r="F151" s="96">
        <v>79</v>
      </c>
      <c r="G151" s="96">
        <v>95.25</v>
      </c>
      <c r="H151" s="96">
        <v>10.75</v>
      </c>
      <c r="I151" s="102" t="s">
        <v>9</v>
      </c>
      <c r="J151" s="93">
        <f t="shared" si="135"/>
        <v>9575.2571640528058</v>
      </c>
      <c r="K151" s="57">
        <v>443.1764887418301</v>
      </c>
      <c r="M151" s="136">
        <v>311.55158327999999</v>
      </c>
      <c r="N151" s="136">
        <v>293.91658799999999</v>
      </c>
      <c r="O151" s="129">
        <f t="shared" si="95"/>
        <v>17.634995279999998</v>
      </c>
      <c r="P151" s="132">
        <f t="shared" si="87"/>
        <v>311.55158327999999</v>
      </c>
      <c r="Q151" s="129">
        <f t="shared" si="88"/>
        <v>40.501705826399999</v>
      </c>
      <c r="R151" s="132">
        <f t="shared" si="89"/>
        <v>352.05328910639997</v>
      </c>
      <c r="S151" s="136">
        <v>352.05328910639997</v>
      </c>
      <c r="T151" s="129">
        <f t="shared" si="90"/>
        <v>35.205328910639999</v>
      </c>
      <c r="U151" s="133">
        <f t="shared" si="91"/>
        <v>387.25861801703996</v>
      </c>
      <c r="V151" s="136">
        <v>387.25861801703996</v>
      </c>
      <c r="W151" s="129">
        <f t="shared" si="85"/>
        <v>23.235517081022397</v>
      </c>
      <c r="X151" s="132">
        <f t="shared" si="86"/>
        <v>410.49413509806237</v>
      </c>
      <c r="Y151" s="136">
        <v>410.49413509806237</v>
      </c>
      <c r="Z151" s="129">
        <f t="shared" si="81"/>
        <v>32.839530807844987</v>
      </c>
      <c r="AA151" s="132">
        <f t="shared" si="82"/>
        <v>443.33366590590737</v>
      </c>
      <c r="AB151" s="132">
        <f t="shared" si="126"/>
        <v>1664.7823027499999</v>
      </c>
      <c r="AC151" s="136">
        <v>443.33366590590737</v>
      </c>
      <c r="AD151" s="129">
        <f t="shared" si="79"/>
        <v>44.333366590590735</v>
      </c>
      <c r="AE151" s="134">
        <f t="shared" si="80"/>
        <v>487.66703249649811</v>
      </c>
      <c r="AF151" s="136">
        <v>521.80372477125297</v>
      </c>
      <c r="AG151" s="136">
        <v>487.66703249649811</v>
      </c>
      <c r="AH151" s="129">
        <f t="shared" si="76"/>
        <v>34.136692274754864</v>
      </c>
      <c r="AI151" s="132">
        <f t="shared" si="77"/>
        <v>521.80372477125297</v>
      </c>
      <c r="AK151" s="132">
        <f t="shared" si="78"/>
        <v>78.27055871568794</v>
      </c>
      <c r="AL151" s="134">
        <f t="shared" si="68"/>
        <v>600.07428348694089</v>
      </c>
      <c r="AM151" s="129">
        <f t="shared" si="69"/>
        <v>133.18258422</v>
      </c>
      <c r="AN151" s="134">
        <f t="shared" si="70"/>
        <v>1797.96488697</v>
      </c>
      <c r="AP151" s="136">
        <v>648.08022616589619</v>
      </c>
      <c r="AQ151" s="129">
        <f t="shared" si="83"/>
        <v>45.365615831612729</v>
      </c>
      <c r="AR151" s="134">
        <f t="shared" si="84"/>
        <v>693.44584199750898</v>
      </c>
      <c r="AS151" s="136">
        <v>748.92150935730967</v>
      </c>
      <c r="AT151" s="136">
        <v>693.44584199750898</v>
      </c>
      <c r="AU151" s="129">
        <f t="shared" si="62"/>
        <v>55.475667359800717</v>
      </c>
      <c r="AV151" s="134">
        <f t="shared" si="63"/>
        <v>748.92150935730967</v>
      </c>
      <c r="AW151" s="135">
        <f t="shared" si="64"/>
        <v>59.913720748584772</v>
      </c>
      <c r="AX151" s="135">
        <f t="shared" si="65"/>
        <v>808.83523010589442</v>
      </c>
      <c r="AY151" s="136">
        <v>808.83523010589442</v>
      </c>
      <c r="AZ151" s="135">
        <f t="shared" si="66"/>
        <v>72.795170709530495</v>
      </c>
      <c r="BA151" s="135">
        <f t="shared" si="67"/>
        <v>881.63040081542488</v>
      </c>
      <c r="BB151" s="136">
        <v>881.63040081542488</v>
      </c>
      <c r="BC151" s="135">
        <f t="shared" si="71"/>
        <v>79.346736073388243</v>
      </c>
      <c r="BD151" s="135">
        <f t="shared" si="72"/>
        <v>960.97713688881311</v>
      </c>
      <c r="BE151" s="136">
        <v>960.97713688881311</v>
      </c>
      <c r="BF151" s="135">
        <f t="shared" si="73"/>
        <v>86.487942319993181</v>
      </c>
      <c r="BG151" s="135">
        <f t="shared" si="74"/>
        <v>1047.4650792088064</v>
      </c>
      <c r="BH151" s="136">
        <v>1173.1608887138632</v>
      </c>
      <c r="BI151" s="136">
        <v>1047.4650792088064</v>
      </c>
      <c r="BJ151" s="135">
        <f t="shared" si="58"/>
        <v>125.69580950505676</v>
      </c>
      <c r="BK151" s="135">
        <f t="shared" si="59"/>
        <v>1173.1608887138632</v>
      </c>
      <c r="BL151" s="135">
        <f t="shared" si="60"/>
        <v>46.926435548554529</v>
      </c>
      <c r="BM151" s="135">
        <f t="shared" si="61"/>
        <v>1220.0873242624177</v>
      </c>
      <c r="BN151" s="168">
        <v>1220.0899999999999</v>
      </c>
      <c r="BO151" s="168">
        <v>1220.0873242624177</v>
      </c>
      <c r="BP151" s="135">
        <f t="shared" si="127"/>
        <v>61.004366213120882</v>
      </c>
      <c r="BQ151" s="135">
        <f t="shared" si="128"/>
        <v>1281.0916904755386</v>
      </c>
      <c r="BR151" s="135">
        <f t="shared" si="129"/>
        <v>158.61169999999998</v>
      </c>
      <c r="BS151" s="135">
        <f t="shared" si="130"/>
        <v>1378.7016999999998</v>
      </c>
      <c r="BT151" s="168">
        <v>1447.6367849999999</v>
      </c>
      <c r="BU151" s="129">
        <f t="shared" si="131"/>
        <v>217.14551774999998</v>
      </c>
      <c r="BV151" s="168">
        <v>1378.7016999999998</v>
      </c>
      <c r="BW151" s="135">
        <f t="shared" si="132"/>
        <v>68.935084999999987</v>
      </c>
      <c r="BX151" s="135">
        <f t="shared" si="133"/>
        <v>1447.6367849999999</v>
      </c>
      <c r="BY151" s="132">
        <f t="shared" si="134"/>
        <v>1664.7823027499999</v>
      </c>
    </row>
    <row r="152" spans="1:77" ht="16.2" thickBot="1" x14ac:dyDescent="0.35">
      <c r="A152" s="5"/>
      <c r="B152" s="92" t="s">
        <v>371</v>
      </c>
      <c r="C152" s="95"/>
      <c r="D152" s="88" t="s">
        <v>16</v>
      </c>
      <c r="E152" s="88" t="s">
        <v>302</v>
      </c>
      <c r="F152" s="96"/>
      <c r="G152" s="96"/>
      <c r="H152" s="96"/>
      <c r="I152" s="102" t="s">
        <v>9</v>
      </c>
      <c r="J152" s="93">
        <f t="shared" si="135"/>
        <v>9204.6844891094843</v>
      </c>
      <c r="K152" s="57">
        <v>500.34</v>
      </c>
      <c r="M152" s="136">
        <v>78.987956400000016</v>
      </c>
      <c r="N152" s="136">
        <v>74.516940000000019</v>
      </c>
      <c r="O152" s="129">
        <f t="shared" si="95"/>
        <v>4.4710164000000017</v>
      </c>
      <c r="P152" s="132">
        <f t="shared" si="87"/>
        <v>78.987956400000016</v>
      </c>
      <c r="Q152" s="129">
        <f t="shared" si="88"/>
        <v>10.268434332000002</v>
      </c>
      <c r="R152" s="132">
        <f t="shared" si="89"/>
        <v>89.256390732000014</v>
      </c>
      <c r="S152" s="136">
        <v>89.256390732000014</v>
      </c>
      <c r="T152" s="129">
        <f t="shared" si="90"/>
        <v>8.9256390732000011</v>
      </c>
      <c r="U152" s="133">
        <f t="shared" si="91"/>
        <v>98.182029805200017</v>
      </c>
      <c r="V152" s="136">
        <v>98.182029805200017</v>
      </c>
      <c r="W152" s="129">
        <f t="shared" si="85"/>
        <v>5.8909217883120011</v>
      </c>
      <c r="X152" s="132">
        <f t="shared" si="86"/>
        <v>104.07295159351202</v>
      </c>
      <c r="Y152" s="136">
        <v>104.07295159351202</v>
      </c>
      <c r="Z152" s="129">
        <f t="shared" si="81"/>
        <v>8.3258361274809616</v>
      </c>
      <c r="AA152" s="132">
        <f t="shared" si="82"/>
        <v>112.39878772099297</v>
      </c>
      <c r="AB152" s="132">
        <f t="shared" si="126"/>
        <v>443.1764887418301</v>
      </c>
      <c r="AC152" s="136">
        <v>112.39878772099297</v>
      </c>
      <c r="AD152" s="129">
        <f t="shared" si="79"/>
        <v>11.239878772099296</v>
      </c>
      <c r="AE152" s="134">
        <f t="shared" si="80"/>
        <v>123.63866649309227</v>
      </c>
      <c r="AF152" s="175">
        <v>132.29337314760875</v>
      </c>
      <c r="AG152" s="136">
        <v>123.63866649309227</v>
      </c>
      <c r="AH152" s="129">
        <f t="shared" si="76"/>
        <v>8.6547066545164597</v>
      </c>
      <c r="AI152" s="132">
        <f t="shared" si="77"/>
        <v>132.29337314760875</v>
      </c>
      <c r="AK152" s="132">
        <f t="shared" si="78"/>
        <v>19.844005972141311</v>
      </c>
      <c r="AL152" s="134">
        <f t="shared" si="68"/>
        <v>152.13737911975005</v>
      </c>
      <c r="AM152" s="129">
        <f t="shared" si="69"/>
        <v>35.454119099346407</v>
      </c>
      <c r="AN152" s="134">
        <f t="shared" si="70"/>
        <v>478.63060784117653</v>
      </c>
      <c r="AP152" s="175">
        <v>164.30836944933006</v>
      </c>
      <c r="AQ152" s="129">
        <f t="shared" si="83"/>
        <v>11.501585861453103</v>
      </c>
      <c r="AR152" s="134">
        <f t="shared" si="84"/>
        <v>175.80995531078315</v>
      </c>
      <c r="AS152" s="175">
        <v>189.87475173564582</v>
      </c>
      <c r="AT152" s="175">
        <v>175.80995531078315</v>
      </c>
      <c r="AU152" s="129">
        <f t="shared" si="62"/>
        <v>14.064796424862653</v>
      </c>
      <c r="AV152" s="134">
        <f t="shared" si="63"/>
        <v>189.87475173564582</v>
      </c>
      <c r="AW152" s="135">
        <f t="shared" si="64"/>
        <v>15.189980138851665</v>
      </c>
      <c r="AX152" s="135">
        <f t="shared" si="65"/>
        <v>205.06473187449748</v>
      </c>
      <c r="AY152" s="175">
        <v>205.06473187449748</v>
      </c>
      <c r="AZ152" s="135">
        <f t="shared" si="66"/>
        <v>18.455825868704775</v>
      </c>
      <c r="BA152" s="135">
        <f t="shared" si="67"/>
        <v>223.52055774320226</v>
      </c>
      <c r="BB152" s="175">
        <v>223.52055774320226</v>
      </c>
      <c r="BC152" s="135">
        <f t="shared" si="71"/>
        <v>20.116850196888205</v>
      </c>
      <c r="BD152" s="135">
        <f t="shared" si="72"/>
        <v>243.63740794009047</v>
      </c>
      <c r="BE152" s="175">
        <v>243.63740794009047</v>
      </c>
      <c r="BF152" s="135">
        <f t="shared" si="73"/>
        <v>21.927366714608144</v>
      </c>
      <c r="BG152" s="135">
        <f t="shared" si="74"/>
        <v>265.56477465469862</v>
      </c>
      <c r="BH152" s="175">
        <v>297.43254761326244</v>
      </c>
      <c r="BI152" s="175">
        <v>265.56477465469862</v>
      </c>
      <c r="BJ152" s="135">
        <f t="shared" si="58"/>
        <v>31.867772958563833</v>
      </c>
      <c r="BK152" s="135">
        <f t="shared" si="59"/>
        <v>297.43254761326244</v>
      </c>
      <c r="BL152" s="135">
        <f t="shared" si="60"/>
        <v>11.897301904530497</v>
      </c>
      <c r="BM152" s="135">
        <f t="shared" si="61"/>
        <v>309.32984951779292</v>
      </c>
      <c r="BN152" s="168">
        <v>324.79634199368257</v>
      </c>
      <c r="BO152" s="168">
        <v>309.32984951779292</v>
      </c>
      <c r="BP152" s="135">
        <f t="shared" si="127"/>
        <v>15.466492475889646</v>
      </c>
      <c r="BQ152" s="135">
        <f t="shared" si="128"/>
        <v>324.79634199368257</v>
      </c>
      <c r="BR152" s="135">
        <f t="shared" si="129"/>
        <v>42.223524459178734</v>
      </c>
      <c r="BS152" s="135">
        <f t="shared" si="130"/>
        <v>367.01986645286132</v>
      </c>
      <c r="BT152" s="168">
        <v>385.37085977550441</v>
      </c>
      <c r="BU152" s="129">
        <f t="shared" si="131"/>
        <v>57.805628966325663</v>
      </c>
      <c r="BV152" s="168">
        <v>367.01986645286132</v>
      </c>
      <c r="BW152" s="135">
        <f t="shared" si="132"/>
        <v>18.350993322643067</v>
      </c>
      <c r="BX152" s="135">
        <f t="shared" si="133"/>
        <v>385.37085977550441</v>
      </c>
      <c r="BY152" s="132">
        <f t="shared" si="134"/>
        <v>443.1764887418301</v>
      </c>
    </row>
    <row r="153" spans="1:77" ht="16.5" customHeight="1" x14ac:dyDescent="0.3">
      <c r="A153" s="5"/>
      <c r="B153" s="92" t="s">
        <v>372</v>
      </c>
      <c r="C153" s="95">
        <v>6684</v>
      </c>
      <c r="D153" s="88" t="s">
        <v>16</v>
      </c>
      <c r="E153" s="88" t="s">
        <v>162</v>
      </c>
      <c r="F153" s="96">
        <v>91.5</v>
      </c>
      <c r="G153" s="96">
        <v>106.5</v>
      </c>
      <c r="H153" s="96">
        <v>5.5</v>
      </c>
      <c r="I153" s="102" t="s">
        <v>9</v>
      </c>
      <c r="J153" s="93">
        <f t="shared" si="135"/>
        <v>8836.2415421830774</v>
      </c>
      <c r="K153" s="57">
        <v>463.88504004224734</v>
      </c>
      <c r="M153" s="136">
        <v>85.96101800000001</v>
      </c>
      <c r="N153" s="136">
        <v>81.095300000000009</v>
      </c>
      <c r="O153" s="129">
        <f>N153/100*6</f>
        <v>4.8657180000000002</v>
      </c>
      <c r="P153" s="132">
        <f>N153+O153</f>
        <v>85.96101800000001</v>
      </c>
      <c r="Q153" s="129">
        <f>M153/100*13</f>
        <v>11.174932340000002</v>
      </c>
      <c r="R153" s="132">
        <f>M153+Q153</f>
        <v>97.135950340000008</v>
      </c>
      <c r="S153" s="136">
        <v>97.135950340000008</v>
      </c>
      <c r="T153" s="129">
        <f>S153/100*10</f>
        <v>9.7135950340000008</v>
      </c>
      <c r="U153" s="133">
        <f>S153+T153</f>
        <v>106.849545374</v>
      </c>
      <c r="V153" s="136">
        <v>106.849545374</v>
      </c>
      <c r="W153" s="129">
        <f>V153/100*6</f>
        <v>6.4109727224400004</v>
      </c>
      <c r="X153" s="132">
        <f>V153+W153</f>
        <v>113.26051809643999</v>
      </c>
      <c r="Y153" s="137">
        <v>113.26051809643999</v>
      </c>
      <c r="Z153" s="129">
        <f>Y153/100*8</f>
        <v>9.0608414477151999</v>
      </c>
      <c r="AA153" s="132">
        <f>Y153+Z153</f>
        <v>122.3213595441552</v>
      </c>
      <c r="AB153" s="132">
        <f t="shared" si="126"/>
        <v>500.34</v>
      </c>
      <c r="AC153" s="137">
        <v>122.3213595441552</v>
      </c>
      <c r="AD153" s="129">
        <f>AC153/100*10</f>
        <v>12.232135954415519</v>
      </c>
      <c r="AE153" s="134">
        <f>AC153+AD153</f>
        <v>134.55349549857073</v>
      </c>
      <c r="AF153" s="137">
        <v>143.97224018347069</v>
      </c>
      <c r="AG153" s="137">
        <v>134.55349549857073</v>
      </c>
      <c r="AH153" s="129">
        <f t="shared" si="76"/>
        <v>9.4187446848999503</v>
      </c>
      <c r="AI153" s="132">
        <f t="shared" si="77"/>
        <v>143.97224018347069</v>
      </c>
      <c r="AK153" s="132">
        <f t="shared" si="78"/>
        <v>21.595836027520601</v>
      </c>
      <c r="AL153" s="134">
        <f t="shared" si="68"/>
        <v>165.56807621099128</v>
      </c>
      <c r="AM153" s="129">
        <f t="shared" si="69"/>
        <v>40.027200000000001</v>
      </c>
      <c r="AN153" s="134">
        <f t="shared" si="70"/>
        <v>540.36720000000003</v>
      </c>
      <c r="AP153" s="137">
        <v>178.81352230787058</v>
      </c>
      <c r="AQ153" s="129">
        <f t="shared" si="83"/>
        <v>12.51694656155094</v>
      </c>
      <c r="AR153" s="134">
        <f t="shared" si="84"/>
        <v>191.33046886942154</v>
      </c>
      <c r="AS153" s="137">
        <v>206.63690637897525</v>
      </c>
      <c r="AT153" s="137">
        <v>191.33046886942154</v>
      </c>
      <c r="AU153" s="129">
        <f t="shared" si="62"/>
        <v>15.306437509553723</v>
      </c>
      <c r="AV153" s="134">
        <f t="shared" si="63"/>
        <v>206.63690637897525</v>
      </c>
      <c r="AW153" s="135">
        <f t="shared" si="64"/>
        <v>16.53095251031802</v>
      </c>
      <c r="AX153" s="135">
        <f t="shared" si="65"/>
        <v>223.16785888929329</v>
      </c>
      <c r="AY153" s="137">
        <v>223.16785888929329</v>
      </c>
      <c r="AZ153" s="135">
        <f t="shared" si="66"/>
        <v>20.085107300036395</v>
      </c>
      <c r="BA153" s="135">
        <f t="shared" si="67"/>
        <v>243.25296618932967</v>
      </c>
      <c r="BB153" s="137">
        <v>243.25296618932967</v>
      </c>
      <c r="BC153" s="135">
        <f t="shared" si="71"/>
        <v>21.892766957039672</v>
      </c>
      <c r="BD153" s="135">
        <f t="shared" si="72"/>
        <v>265.14573314636937</v>
      </c>
      <c r="BE153" s="137">
        <v>265.14573314636937</v>
      </c>
      <c r="BF153" s="135">
        <f t="shared" si="73"/>
        <v>23.863115983173241</v>
      </c>
      <c r="BG153" s="135">
        <f t="shared" si="74"/>
        <v>289.00884912954263</v>
      </c>
      <c r="BH153" s="137">
        <v>323.68991102508772</v>
      </c>
      <c r="BI153" s="137">
        <v>289.00884912954263</v>
      </c>
      <c r="BJ153" s="135">
        <f t="shared" si="58"/>
        <v>34.681061895545113</v>
      </c>
      <c r="BK153" s="135">
        <f t="shared" si="59"/>
        <v>323.68991102508772</v>
      </c>
      <c r="BL153" s="135">
        <f t="shared" si="60"/>
        <v>12.947596441003508</v>
      </c>
      <c r="BM153" s="135">
        <f t="shared" si="61"/>
        <v>336.63750746609122</v>
      </c>
      <c r="BN153" s="168">
        <v>353.46938283939579</v>
      </c>
      <c r="BO153" s="168">
        <v>336.63750746609122</v>
      </c>
      <c r="BP153" s="135">
        <f t="shared" si="127"/>
        <v>16.831875373304563</v>
      </c>
      <c r="BQ153" s="135">
        <f t="shared" si="128"/>
        <v>353.46938283939579</v>
      </c>
      <c r="BR153" s="135">
        <f t="shared" si="129"/>
        <v>45.951019769121451</v>
      </c>
      <c r="BS153" s="135">
        <f t="shared" si="130"/>
        <v>399.42040260851724</v>
      </c>
      <c r="BT153" s="168">
        <v>419.39142273894311</v>
      </c>
      <c r="BU153" s="129">
        <f t="shared" si="131"/>
        <v>62.908713410841472</v>
      </c>
      <c r="BV153" s="168">
        <v>399.42040260851724</v>
      </c>
      <c r="BW153" s="135">
        <f t="shared" si="132"/>
        <v>19.971020130425863</v>
      </c>
      <c r="BX153" s="135">
        <f t="shared" si="133"/>
        <v>419.39142273894311</v>
      </c>
      <c r="BY153" s="132">
        <f t="shared" si="134"/>
        <v>482.30013614978458</v>
      </c>
    </row>
    <row r="154" spans="1:77" ht="16.5" customHeight="1" thickBot="1" x14ac:dyDescent="0.35">
      <c r="A154" s="5"/>
      <c r="B154" s="92" t="s">
        <v>373</v>
      </c>
      <c r="C154" s="95"/>
      <c r="D154" s="88" t="s">
        <v>16</v>
      </c>
      <c r="E154" s="88" t="s">
        <v>163</v>
      </c>
      <c r="F154" s="96"/>
      <c r="G154" s="96"/>
      <c r="H154" s="96"/>
      <c r="I154" s="102" t="s">
        <v>9</v>
      </c>
      <c r="J154" s="93">
        <f t="shared" si="135"/>
        <v>52561.802728967457</v>
      </c>
      <c r="K154" s="57">
        <v>2764.7</v>
      </c>
      <c r="M154" s="136">
        <v>82.678870039999993</v>
      </c>
      <c r="N154" s="136">
        <v>77.998933999999991</v>
      </c>
      <c r="O154" s="129">
        <f>N154/100*6</f>
        <v>4.6799360399999994</v>
      </c>
      <c r="P154" s="132">
        <f>N154+O154</f>
        <v>82.678870039999993</v>
      </c>
      <c r="Q154" s="129">
        <f>M154/100*13</f>
        <v>10.7482531052</v>
      </c>
      <c r="R154" s="132">
        <f>M154+Q154</f>
        <v>93.427123145199999</v>
      </c>
      <c r="S154" s="136">
        <v>93.427123145199999</v>
      </c>
      <c r="T154" s="129">
        <f>S154/100*10</f>
        <v>9.3427123145199999</v>
      </c>
      <c r="U154" s="133">
        <f>S154+T154</f>
        <v>102.76983545972</v>
      </c>
      <c r="V154" s="136">
        <v>102.76983545972</v>
      </c>
      <c r="W154" s="129">
        <f>V154/100*6</f>
        <v>6.1661901275832003</v>
      </c>
      <c r="X154" s="132">
        <f>V154+W154</f>
        <v>108.93602558730321</v>
      </c>
      <c r="Y154" s="148">
        <v>108.93602558730321</v>
      </c>
      <c r="Z154" s="129">
        <f>Y154/100*8</f>
        <v>8.7148820469842558</v>
      </c>
      <c r="AA154" s="132">
        <f>Y154+Z154</f>
        <v>117.65090763428746</v>
      </c>
      <c r="AB154" s="132">
        <f t="shared" si="126"/>
        <v>463.88504004224734</v>
      </c>
      <c r="AC154" s="148">
        <v>117.65090763428746</v>
      </c>
      <c r="AD154" s="129">
        <f>AC154/100*10</f>
        <v>11.765090763428747</v>
      </c>
      <c r="AE154" s="134">
        <f>AC154+AD154</f>
        <v>129.41599839771621</v>
      </c>
      <c r="AF154" s="140">
        <v>138.47511828555633</v>
      </c>
      <c r="AG154" s="140">
        <v>129.41599839771621</v>
      </c>
      <c r="AH154" s="129">
        <f t="shared" si="76"/>
        <v>9.0591198878401347</v>
      </c>
      <c r="AI154" s="132">
        <f t="shared" si="77"/>
        <v>138.47511828555633</v>
      </c>
      <c r="AK154" s="132">
        <f t="shared" si="78"/>
        <v>20.771267742833452</v>
      </c>
      <c r="AL154" s="134">
        <f t="shared" si="68"/>
        <v>159.24638602838979</v>
      </c>
      <c r="AM154" s="129">
        <f t="shared" si="69"/>
        <v>37.110803203379788</v>
      </c>
      <c r="AN154" s="134">
        <f t="shared" si="70"/>
        <v>500.99584324562716</v>
      </c>
      <c r="AP154" s="140">
        <v>171.98609691066099</v>
      </c>
      <c r="AQ154" s="129">
        <f t="shared" si="83"/>
        <v>12.039026783746269</v>
      </c>
      <c r="AR154" s="134">
        <f t="shared" si="84"/>
        <v>184.02512369440726</v>
      </c>
      <c r="AS154" s="140">
        <v>198.74713358995984</v>
      </c>
      <c r="AT154" s="140">
        <v>184.02512369440726</v>
      </c>
      <c r="AU154" s="129">
        <f t="shared" si="62"/>
        <v>14.722009895552581</v>
      </c>
      <c r="AV154" s="134">
        <f t="shared" si="63"/>
        <v>198.74713358995984</v>
      </c>
      <c r="AW154" s="135">
        <f t="shared" si="64"/>
        <v>15.899770687196787</v>
      </c>
      <c r="AX154" s="135">
        <f t="shared" si="65"/>
        <v>214.64690427715664</v>
      </c>
      <c r="AY154" s="140">
        <v>214.64690427715664</v>
      </c>
      <c r="AZ154" s="135">
        <f t="shared" si="66"/>
        <v>19.318221384944099</v>
      </c>
      <c r="BA154" s="135">
        <f t="shared" si="67"/>
        <v>233.96512566210075</v>
      </c>
      <c r="BB154" s="140">
        <v>233.96512566210075</v>
      </c>
      <c r="BC154" s="135">
        <f t="shared" si="71"/>
        <v>21.056861309589067</v>
      </c>
      <c r="BD154" s="135">
        <f t="shared" si="72"/>
        <v>255.02198697168981</v>
      </c>
      <c r="BE154" s="140">
        <v>255.02198697168981</v>
      </c>
      <c r="BF154" s="135">
        <f t="shared" si="73"/>
        <v>22.951978827452084</v>
      </c>
      <c r="BG154" s="135">
        <f t="shared" si="74"/>
        <v>277.97396579914192</v>
      </c>
      <c r="BH154" s="140">
        <v>311.33084169503894</v>
      </c>
      <c r="BI154" s="140">
        <v>277.97396579914192</v>
      </c>
      <c r="BJ154" s="135">
        <f t="shared" si="58"/>
        <v>33.356875895897034</v>
      </c>
      <c r="BK154" s="135">
        <f t="shared" si="59"/>
        <v>311.33084169503894</v>
      </c>
      <c r="BL154" s="135">
        <f t="shared" si="60"/>
        <v>12.453233667801557</v>
      </c>
      <c r="BM154" s="135">
        <f t="shared" si="61"/>
        <v>323.7840753628405</v>
      </c>
      <c r="BN154" s="168">
        <v>339.97327913098252</v>
      </c>
      <c r="BO154" s="168">
        <v>323.7840753628405</v>
      </c>
      <c r="BP154" s="135">
        <f t="shared" si="127"/>
        <v>16.189203768142026</v>
      </c>
      <c r="BQ154" s="135">
        <f t="shared" si="128"/>
        <v>339.97327913098252</v>
      </c>
      <c r="BR154" s="135">
        <f t="shared" si="129"/>
        <v>44.196526287027723</v>
      </c>
      <c r="BS154" s="135">
        <f t="shared" si="130"/>
        <v>384.16980541801024</v>
      </c>
      <c r="BT154" s="168">
        <v>403.37829568891073</v>
      </c>
      <c r="BU154" s="129">
        <f t="shared" si="131"/>
        <v>60.506744353336607</v>
      </c>
      <c r="BV154" s="168">
        <v>384.16980541801024</v>
      </c>
      <c r="BW154" s="135">
        <f t="shared" si="132"/>
        <v>19.208490270900512</v>
      </c>
      <c r="BX154" s="135">
        <f t="shared" si="133"/>
        <v>403.37829568891073</v>
      </c>
      <c r="BY154" s="132">
        <f t="shared" si="134"/>
        <v>463.88504004224734</v>
      </c>
    </row>
    <row r="155" spans="1:77" ht="16.5" customHeight="1" thickTop="1" x14ac:dyDescent="0.3">
      <c r="A155" s="5"/>
      <c r="B155" s="92" t="s">
        <v>374</v>
      </c>
      <c r="C155" s="95"/>
      <c r="D155" s="88" t="s">
        <v>16</v>
      </c>
      <c r="E155" s="88" t="s">
        <v>164</v>
      </c>
      <c r="F155" s="96">
        <v>79</v>
      </c>
      <c r="G155" s="96">
        <v>99</v>
      </c>
      <c r="H155" s="96">
        <v>9.5</v>
      </c>
      <c r="I155" s="102" t="s">
        <v>9</v>
      </c>
      <c r="J155" s="93">
        <f t="shared" si="135"/>
        <v>13992.313071135897</v>
      </c>
      <c r="K155" s="57">
        <v>379.56703138898382</v>
      </c>
      <c r="M155" s="136">
        <v>494.50013902073408</v>
      </c>
      <c r="N155" s="136">
        <v>466.50956511390007</v>
      </c>
      <c r="O155" s="129">
        <f t="shared" si="95"/>
        <v>27.990573906834001</v>
      </c>
      <c r="P155" s="132">
        <f t="shared" si="87"/>
        <v>494.50013902073408</v>
      </c>
      <c r="Q155" s="129">
        <f t="shared" si="88"/>
        <v>64.285018072695422</v>
      </c>
      <c r="R155" s="132">
        <f t="shared" si="89"/>
        <v>558.78515709342946</v>
      </c>
      <c r="S155" s="136">
        <v>558.78515709342946</v>
      </c>
      <c r="T155" s="129">
        <f t="shared" si="90"/>
        <v>55.878515709342942</v>
      </c>
      <c r="U155" s="133">
        <f t="shared" si="91"/>
        <v>614.66367280277245</v>
      </c>
      <c r="V155" s="136">
        <v>614.66367280277245</v>
      </c>
      <c r="W155" s="129">
        <f t="shared" si="85"/>
        <v>36.879820368166349</v>
      </c>
      <c r="X155" s="132">
        <f t="shared" si="86"/>
        <v>651.54349317093875</v>
      </c>
      <c r="Y155" s="131">
        <v>651.54349317093875</v>
      </c>
      <c r="Z155" s="129">
        <f t="shared" si="81"/>
        <v>52.123479453675102</v>
      </c>
      <c r="AA155" s="132">
        <f t="shared" si="82"/>
        <v>703.66697262461389</v>
      </c>
      <c r="AB155" s="132">
        <f t="shared" si="126"/>
        <v>2764.7</v>
      </c>
      <c r="AC155" s="131">
        <v>703.66697262461389</v>
      </c>
      <c r="AD155" s="129">
        <f t="shared" si="79"/>
        <v>70.366697262461386</v>
      </c>
      <c r="AE155" s="134">
        <f t="shared" si="80"/>
        <v>774.03366988707523</v>
      </c>
      <c r="AF155" s="176">
        <v>828.21602677917053</v>
      </c>
      <c r="AG155" s="176">
        <v>774.03366988707523</v>
      </c>
      <c r="AH155" s="129">
        <f t="shared" si="76"/>
        <v>54.182356892095271</v>
      </c>
      <c r="AI155" s="132">
        <f t="shared" si="77"/>
        <v>828.21602677917053</v>
      </c>
      <c r="AK155" s="132">
        <f t="shared" si="78"/>
        <v>124.23240401687556</v>
      </c>
      <c r="AL155" s="134">
        <f t="shared" si="68"/>
        <v>952.44843079604607</v>
      </c>
      <c r="AM155" s="129">
        <f t="shared" si="69"/>
        <v>221.17599999999999</v>
      </c>
      <c r="AN155" s="134">
        <f t="shared" si="70"/>
        <v>2985.8759999999997</v>
      </c>
      <c r="AP155" s="176">
        <v>1028.6443052597297</v>
      </c>
      <c r="AQ155" s="129">
        <f t="shared" si="83"/>
        <v>72.005101368181087</v>
      </c>
      <c r="AR155" s="134">
        <f t="shared" si="84"/>
        <v>1100.6494066279108</v>
      </c>
      <c r="AS155" s="176">
        <v>1188.7013591581438</v>
      </c>
      <c r="AT155" s="176">
        <v>1100.6494066279108</v>
      </c>
      <c r="AU155" s="129">
        <f t="shared" si="62"/>
        <v>88.051952530232867</v>
      </c>
      <c r="AV155" s="134">
        <f t="shared" si="63"/>
        <v>1188.7013591581438</v>
      </c>
      <c r="AW155" s="135">
        <f t="shared" si="64"/>
        <v>95.096108732651501</v>
      </c>
      <c r="AX155" s="135">
        <f t="shared" si="65"/>
        <v>1283.7974678907954</v>
      </c>
      <c r="AY155" s="176">
        <v>1283.7974678907954</v>
      </c>
      <c r="AZ155" s="135">
        <f t="shared" si="66"/>
        <v>115.54177211017158</v>
      </c>
      <c r="BA155" s="135">
        <f t="shared" si="67"/>
        <v>1399.339240000967</v>
      </c>
      <c r="BB155" s="176">
        <v>1399.339240000967</v>
      </c>
      <c r="BC155" s="135">
        <f t="shared" si="71"/>
        <v>125.94053160008703</v>
      </c>
      <c r="BD155" s="135">
        <f t="shared" si="72"/>
        <v>1525.2797716010541</v>
      </c>
      <c r="BE155" s="176">
        <v>1525.2797716010541</v>
      </c>
      <c r="BF155" s="135">
        <f t="shared" si="73"/>
        <v>137.27517944409487</v>
      </c>
      <c r="BG155" s="135">
        <f t="shared" si="74"/>
        <v>1662.554951045149</v>
      </c>
      <c r="BH155" s="176">
        <v>1862.0615451705669</v>
      </c>
      <c r="BI155" s="176">
        <v>1662.554951045149</v>
      </c>
      <c r="BJ155" s="135">
        <f t="shared" si="58"/>
        <v>199.50659412541785</v>
      </c>
      <c r="BK155" s="135">
        <f t="shared" si="59"/>
        <v>1862.0615451705669</v>
      </c>
      <c r="BL155" s="135">
        <f t="shared" si="60"/>
        <v>74.48246180682267</v>
      </c>
      <c r="BM155" s="135">
        <f t="shared" si="61"/>
        <v>1936.5440069773895</v>
      </c>
      <c r="BN155" s="168">
        <v>1936.54</v>
      </c>
      <c r="BO155" s="168">
        <v>1936.5440069773895</v>
      </c>
      <c r="BP155" s="135">
        <f t="shared" si="127"/>
        <v>96.827200348869482</v>
      </c>
      <c r="BQ155" s="135">
        <f t="shared" si="128"/>
        <v>2033.3712073262589</v>
      </c>
      <c r="BR155" s="135">
        <f t="shared" si="129"/>
        <v>251.75020000000001</v>
      </c>
      <c r="BS155" s="135">
        <f t="shared" si="130"/>
        <v>2188.2901999999999</v>
      </c>
      <c r="BT155" s="168">
        <v>2297.70471</v>
      </c>
      <c r="BU155" s="129">
        <f t="shared" si="131"/>
        <v>344.65570650000001</v>
      </c>
      <c r="BV155" s="168">
        <v>2188.2901999999999</v>
      </c>
      <c r="BW155" s="135">
        <f t="shared" si="132"/>
        <v>109.41450999999999</v>
      </c>
      <c r="BX155" s="135">
        <f t="shared" si="133"/>
        <v>2297.70471</v>
      </c>
      <c r="BY155" s="132">
        <f t="shared" si="134"/>
        <v>2642.3604165000002</v>
      </c>
    </row>
    <row r="156" spans="1:77" ht="16.5" customHeight="1" thickBot="1" x14ac:dyDescent="0.35">
      <c r="A156" s="5"/>
      <c r="B156" s="92" t="s">
        <v>375</v>
      </c>
      <c r="C156" s="95">
        <v>9608</v>
      </c>
      <c r="D156" s="88" t="s">
        <v>16</v>
      </c>
      <c r="E156" s="88" t="s">
        <v>165</v>
      </c>
      <c r="F156" s="96">
        <v>88</v>
      </c>
      <c r="G156" s="96">
        <v>108</v>
      </c>
      <c r="H156" s="96">
        <v>10</v>
      </c>
      <c r="I156" s="102" t="s">
        <v>9</v>
      </c>
      <c r="J156" s="93">
        <f t="shared" si="135"/>
        <v>15797.123944655999</v>
      </c>
      <c r="K156" s="57">
        <v>2355.66</v>
      </c>
      <c r="M156" s="145">
        <v>67.650755145758396</v>
      </c>
      <c r="N156" s="145">
        <v>63.821467118640001</v>
      </c>
      <c r="O156" s="129">
        <f t="shared" si="95"/>
        <v>3.8292880271184</v>
      </c>
      <c r="P156" s="132">
        <f t="shared" si="87"/>
        <v>67.650755145758396</v>
      </c>
      <c r="Q156" s="129">
        <f t="shared" si="88"/>
        <v>8.7945981689485926</v>
      </c>
      <c r="R156" s="132">
        <f t="shared" si="89"/>
        <v>76.445353314706992</v>
      </c>
      <c r="S156" s="145">
        <v>76.445353314706992</v>
      </c>
      <c r="T156" s="129">
        <f t="shared" si="90"/>
        <v>7.6445353314706992</v>
      </c>
      <c r="U156" s="133">
        <f t="shared" si="91"/>
        <v>84.089888646177684</v>
      </c>
      <c r="V156" s="145">
        <v>84.089888646177684</v>
      </c>
      <c r="W156" s="129">
        <f t="shared" si="85"/>
        <v>5.0453933187706603</v>
      </c>
      <c r="X156" s="132">
        <f t="shared" si="86"/>
        <v>89.135281964948348</v>
      </c>
      <c r="Y156" s="145">
        <v>89.135281964948348</v>
      </c>
      <c r="Z156" s="129">
        <f t="shared" si="81"/>
        <v>7.1308225571958674</v>
      </c>
      <c r="AA156" s="132">
        <f t="shared" si="82"/>
        <v>96.266104522144218</v>
      </c>
      <c r="AB156" s="132">
        <f t="shared" si="126"/>
        <v>379.56703138898382</v>
      </c>
      <c r="AC156" s="145">
        <v>96.266104522144218</v>
      </c>
      <c r="AD156" s="129">
        <f t="shared" si="79"/>
        <v>9.6266104522144218</v>
      </c>
      <c r="AE156" s="134">
        <f t="shared" si="80"/>
        <v>105.89271497435864</v>
      </c>
      <c r="AF156" s="145">
        <v>113.30520502256374</v>
      </c>
      <c r="AG156" s="145">
        <v>105.89271497435864</v>
      </c>
      <c r="AH156" s="129">
        <f t="shared" si="76"/>
        <v>7.4124900482051048</v>
      </c>
      <c r="AI156" s="132">
        <f t="shared" si="77"/>
        <v>113.30520502256374</v>
      </c>
      <c r="AK156" s="132">
        <f t="shared" si="78"/>
        <v>16.995780753384562</v>
      </c>
      <c r="AL156" s="134">
        <f t="shared" si="68"/>
        <v>130.30098577594831</v>
      </c>
      <c r="AM156" s="129">
        <f t="shared" si="69"/>
        <v>30.365362511118704</v>
      </c>
      <c r="AN156" s="134">
        <f t="shared" si="70"/>
        <v>409.93239390010251</v>
      </c>
      <c r="AP156" s="137">
        <v>140.72506463802418</v>
      </c>
      <c r="AQ156" s="129">
        <f t="shared" si="83"/>
        <v>9.8507545246616939</v>
      </c>
      <c r="AR156" s="134">
        <f t="shared" si="84"/>
        <v>150.57581916268586</v>
      </c>
      <c r="AS156" s="137">
        <v>162.62188469570071</v>
      </c>
      <c r="AT156" s="137">
        <v>150.57581916268586</v>
      </c>
      <c r="AU156" s="129">
        <f t="shared" si="62"/>
        <v>12.046065533014868</v>
      </c>
      <c r="AV156" s="134">
        <f t="shared" si="63"/>
        <v>162.62188469570071</v>
      </c>
      <c r="AW156" s="135">
        <f t="shared" si="64"/>
        <v>13.009750775656057</v>
      </c>
      <c r="AX156" s="135">
        <f t="shared" si="65"/>
        <v>175.63163547135676</v>
      </c>
      <c r="AY156" s="137">
        <v>175.63163547135676</v>
      </c>
      <c r="AZ156" s="135">
        <f t="shared" si="66"/>
        <v>15.806847192422108</v>
      </c>
      <c r="BA156" s="135">
        <f t="shared" si="67"/>
        <v>191.43848266377887</v>
      </c>
      <c r="BB156" s="137">
        <v>191.43848266377887</v>
      </c>
      <c r="BC156" s="135">
        <f t="shared" si="71"/>
        <v>17.229463439740098</v>
      </c>
      <c r="BD156" s="135">
        <f t="shared" si="72"/>
        <v>208.66794610351897</v>
      </c>
      <c r="BE156" s="137">
        <v>208.66794610351897</v>
      </c>
      <c r="BF156" s="135">
        <f t="shared" si="73"/>
        <v>18.780115149316707</v>
      </c>
      <c r="BG156" s="135">
        <f t="shared" si="74"/>
        <v>227.44806125283569</v>
      </c>
      <c r="BH156" s="137">
        <v>254.74182860317597</v>
      </c>
      <c r="BI156" s="137">
        <v>227.44806125283569</v>
      </c>
      <c r="BJ156" s="135">
        <f t="shared" si="58"/>
        <v>27.293767350340282</v>
      </c>
      <c r="BK156" s="135">
        <f t="shared" si="59"/>
        <v>254.74182860317597</v>
      </c>
      <c r="BL156" s="135">
        <f t="shared" si="60"/>
        <v>10.189673144127038</v>
      </c>
      <c r="BM156" s="135">
        <f t="shared" si="61"/>
        <v>264.931501747303</v>
      </c>
      <c r="BN156" s="168">
        <v>278.17807683466816</v>
      </c>
      <c r="BO156" s="168">
        <v>264.931501747303</v>
      </c>
      <c r="BP156" s="135">
        <f t="shared" si="127"/>
        <v>13.246575087365152</v>
      </c>
      <c r="BQ156" s="135">
        <f t="shared" si="128"/>
        <v>278.17807683466816</v>
      </c>
      <c r="BR156" s="135">
        <f t="shared" si="129"/>
        <v>36.163149988506859</v>
      </c>
      <c r="BS156" s="135">
        <f t="shared" si="130"/>
        <v>314.34122682317502</v>
      </c>
      <c r="BT156" s="168">
        <v>330.05828816433376</v>
      </c>
      <c r="BU156" s="129">
        <f t="shared" si="131"/>
        <v>49.508743224650068</v>
      </c>
      <c r="BV156" s="168">
        <v>314.34122682317502</v>
      </c>
      <c r="BW156" s="135">
        <f t="shared" si="132"/>
        <v>15.71706134115875</v>
      </c>
      <c r="BX156" s="135">
        <f t="shared" si="133"/>
        <v>330.05828816433376</v>
      </c>
      <c r="BY156" s="132">
        <f t="shared" si="134"/>
        <v>379.56703138898382</v>
      </c>
    </row>
    <row r="157" spans="1:77" ht="16.5" customHeight="1" thickTop="1" x14ac:dyDescent="0.3">
      <c r="A157" s="5"/>
      <c r="B157" s="92" t="s">
        <v>376</v>
      </c>
      <c r="C157" s="95">
        <v>8087</v>
      </c>
      <c r="D157" s="88" t="s">
        <v>16</v>
      </c>
      <c r="E157" s="88" t="s">
        <v>168</v>
      </c>
      <c r="F157" s="96">
        <v>82</v>
      </c>
      <c r="G157" s="96">
        <v>105</v>
      </c>
      <c r="H157" s="96">
        <v>12</v>
      </c>
      <c r="I157" s="102"/>
      <c r="J157" s="93">
        <f t="shared" si="135"/>
        <v>14646.139572329002</v>
      </c>
      <c r="K157" s="57">
        <v>2257.9605194999999</v>
      </c>
      <c r="M157" s="139"/>
      <c r="N157" s="139"/>
      <c r="P157" s="132"/>
      <c r="R157" s="132"/>
      <c r="S157" s="139"/>
      <c r="U157" s="133"/>
      <c r="V157" s="139"/>
      <c r="X157" s="132"/>
      <c r="Y157" s="139"/>
      <c r="AA157" s="132"/>
      <c r="AB157" s="132">
        <f t="shared" si="126"/>
        <v>2355.66</v>
      </c>
      <c r="AC157" s="139"/>
      <c r="AE157" s="134"/>
      <c r="AF157" s="139"/>
      <c r="AG157" s="139"/>
      <c r="AI157" s="132"/>
      <c r="AK157" s="132"/>
      <c r="AL157" s="134"/>
      <c r="AM157" s="129">
        <f t="shared" si="69"/>
        <v>188.4528</v>
      </c>
      <c r="AN157" s="134">
        <f t="shared" si="70"/>
        <v>2544.1127999999999</v>
      </c>
      <c r="AP157" s="139"/>
      <c r="AR157" s="134"/>
      <c r="AS157" s="139"/>
      <c r="AT157" s="139"/>
      <c r="AV157" s="134"/>
      <c r="AW157" s="135"/>
      <c r="AX157" s="135"/>
      <c r="AY157" s="139"/>
      <c r="AZ157" s="135"/>
      <c r="BA157" s="135"/>
      <c r="BB157" s="177">
        <v>930</v>
      </c>
      <c r="BC157" s="135">
        <f t="shared" si="71"/>
        <v>83.7</v>
      </c>
      <c r="BD157" s="135">
        <f t="shared" si="72"/>
        <v>1013.7</v>
      </c>
      <c r="BE157" s="177"/>
      <c r="BF157" s="135">
        <f t="shared" si="73"/>
        <v>0</v>
      </c>
      <c r="BG157" s="135">
        <f t="shared" si="74"/>
        <v>0</v>
      </c>
      <c r="BH157" s="177">
        <v>1520.46</v>
      </c>
      <c r="BI157" s="177">
        <v>1216.44</v>
      </c>
      <c r="BJ157" s="135">
        <f t="shared" si="58"/>
        <v>145.97280000000001</v>
      </c>
      <c r="BK157" s="135">
        <f t="shared" si="59"/>
        <v>1362.4128000000001</v>
      </c>
      <c r="BL157" s="135">
        <f t="shared" si="60"/>
        <v>60.818400000000004</v>
      </c>
      <c r="BM157" s="135">
        <f t="shared" si="61"/>
        <v>1581.2784000000001</v>
      </c>
      <c r="BN157" s="177">
        <v>1581.28</v>
      </c>
      <c r="BO157" s="177">
        <v>1581.2784000000001</v>
      </c>
      <c r="BP157" s="135">
        <f t="shared" si="127"/>
        <v>79.063919999999996</v>
      </c>
      <c r="BQ157" s="135">
        <f t="shared" si="128"/>
        <v>1660.3423200000002</v>
      </c>
      <c r="BR157" s="135">
        <f t="shared" si="129"/>
        <v>205.56639999999999</v>
      </c>
      <c r="BS157" s="135">
        <f t="shared" si="130"/>
        <v>1786.8463999999999</v>
      </c>
      <c r="BT157" s="177">
        <v>1876.1887199999999</v>
      </c>
      <c r="BU157" s="129">
        <f t="shared" si="131"/>
        <v>281.42830800000002</v>
      </c>
      <c r="BV157" s="177">
        <v>1786.8463999999999</v>
      </c>
      <c r="BW157" s="135">
        <f t="shared" si="132"/>
        <v>89.342320000000001</v>
      </c>
      <c r="BX157" s="135">
        <f t="shared" si="133"/>
        <v>1876.1887199999999</v>
      </c>
      <c r="BY157" s="132">
        <f t="shared" si="134"/>
        <v>2157.6170279999997</v>
      </c>
    </row>
    <row r="158" spans="1:77" ht="16.5" customHeight="1" thickBot="1" x14ac:dyDescent="0.35">
      <c r="A158" s="5"/>
      <c r="B158" s="92" t="s">
        <v>377</v>
      </c>
      <c r="C158" s="95"/>
      <c r="D158" s="88" t="s">
        <v>16</v>
      </c>
      <c r="E158" s="316" t="s">
        <v>608</v>
      </c>
      <c r="F158" s="96"/>
      <c r="G158" s="96"/>
      <c r="H158" s="96"/>
      <c r="I158" s="102"/>
      <c r="J158" s="93">
        <f t="shared" si="135"/>
        <v>87289.260442479994</v>
      </c>
      <c r="K158" s="57">
        <v>2621.71</v>
      </c>
      <c r="M158" s="139"/>
      <c r="N158" s="139"/>
      <c r="P158" s="132"/>
      <c r="R158" s="132"/>
      <c r="S158" s="139"/>
      <c r="U158" s="133"/>
      <c r="V158" s="139"/>
      <c r="X158" s="132"/>
      <c r="Y158" s="139"/>
      <c r="AA158" s="132"/>
      <c r="AB158" s="132">
        <f t="shared" si="126"/>
        <v>2257.9605194999999</v>
      </c>
      <c r="AC158" s="139"/>
      <c r="AE158" s="134"/>
      <c r="AF158" s="139"/>
      <c r="AG158" s="139"/>
      <c r="AI158" s="132"/>
      <c r="AK158" s="132"/>
      <c r="AL158" s="134"/>
      <c r="AM158" s="129">
        <f t="shared" si="69"/>
        <v>180.63684155999999</v>
      </c>
      <c r="AN158" s="134">
        <f t="shared" si="70"/>
        <v>2438.5973610599999</v>
      </c>
      <c r="AP158" s="172">
        <v>879</v>
      </c>
      <c r="AQ158" s="129">
        <f t="shared" si="83"/>
        <v>61.529999999999994</v>
      </c>
      <c r="AR158" s="134">
        <f t="shared" si="84"/>
        <v>940.53</v>
      </c>
      <c r="AS158" s="171">
        <v>1015.7723999999999</v>
      </c>
      <c r="AT158" s="171">
        <v>940.53</v>
      </c>
      <c r="AU158" s="129">
        <f t="shared" si="62"/>
        <v>75.242400000000004</v>
      </c>
      <c r="AV158" s="134">
        <f t="shared" si="63"/>
        <v>1015.7723999999999</v>
      </c>
      <c r="AW158" s="135">
        <f t="shared" si="64"/>
        <v>81.261792</v>
      </c>
      <c r="AX158" s="135">
        <f t="shared" si="65"/>
        <v>1097.0341919999998</v>
      </c>
      <c r="AY158" s="171">
        <v>1097.0341919999998</v>
      </c>
      <c r="AZ158" s="135">
        <f t="shared" si="66"/>
        <v>98.733077279999989</v>
      </c>
      <c r="BA158" s="135">
        <f t="shared" si="67"/>
        <v>1195.7672692799999</v>
      </c>
      <c r="BB158" s="173">
        <v>1195.7672692799999</v>
      </c>
      <c r="BC158" s="135">
        <f t="shared" si="71"/>
        <v>107.6190542352</v>
      </c>
      <c r="BD158" s="135">
        <f t="shared" si="72"/>
        <v>1303.3863235151998</v>
      </c>
      <c r="BE158" s="173">
        <v>1303.3863235151998</v>
      </c>
      <c r="BF158" s="135">
        <f t="shared" si="73"/>
        <v>117.30476911636798</v>
      </c>
      <c r="BG158" s="135">
        <f t="shared" si="74"/>
        <v>1420.6910926315677</v>
      </c>
      <c r="BH158" s="173">
        <v>1591.1740237473559</v>
      </c>
      <c r="BI158" s="173">
        <v>1420.6910926315677</v>
      </c>
      <c r="BJ158" s="135">
        <f t="shared" si="58"/>
        <v>170.48293111578812</v>
      </c>
      <c r="BK158" s="135">
        <f t="shared" si="59"/>
        <v>1591.1740237473559</v>
      </c>
      <c r="BL158" s="135">
        <f t="shared" si="60"/>
        <v>63.646960949894236</v>
      </c>
      <c r="BM158" s="135">
        <f t="shared" si="61"/>
        <v>1654.8209846972502</v>
      </c>
      <c r="BN158" s="177">
        <v>1654.82</v>
      </c>
      <c r="BO158" s="177">
        <v>1654.8209846972502</v>
      </c>
      <c r="BP158" s="135">
        <f t="shared" si="127"/>
        <v>82.741049234862501</v>
      </c>
      <c r="BQ158" s="135">
        <f t="shared" si="128"/>
        <v>1737.5620339321126</v>
      </c>
      <c r="BR158" s="135">
        <f t="shared" si="129"/>
        <v>215.12659999999997</v>
      </c>
      <c r="BS158" s="135">
        <f t="shared" si="130"/>
        <v>1869.9466</v>
      </c>
      <c r="BT158" s="177">
        <v>1963.4439299999999</v>
      </c>
      <c r="BU158" s="129">
        <f t="shared" si="131"/>
        <v>294.51658950000001</v>
      </c>
      <c r="BV158" s="177">
        <v>1869.9466</v>
      </c>
      <c r="BW158" s="135">
        <f t="shared" si="132"/>
        <v>93.497330000000005</v>
      </c>
      <c r="BX158" s="135">
        <f t="shared" si="133"/>
        <v>1963.4439299999999</v>
      </c>
      <c r="BY158" s="132">
        <f t="shared" si="134"/>
        <v>2257.9605194999999</v>
      </c>
    </row>
    <row r="159" spans="1:77" ht="16.5" customHeight="1" thickTop="1" thickBot="1" x14ac:dyDescent="0.35">
      <c r="A159" s="5"/>
      <c r="B159" s="92" t="s">
        <v>44</v>
      </c>
      <c r="C159" s="95"/>
      <c r="D159" s="88" t="s">
        <v>16</v>
      </c>
      <c r="E159" s="88" t="s">
        <v>166</v>
      </c>
      <c r="F159" s="96">
        <v>79.31</v>
      </c>
      <c r="G159" s="96">
        <v>92</v>
      </c>
      <c r="H159" s="96">
        <v>9</v>
      </c>
      <c r="I159" s="102" t="s">
        <v>9</v>
      </c>
      <c r="J159" s="93">
        <f t="shared" si="135"/>
        <v>11983.985769990231</v>
      </c>
      <c r="K159" s="61">
        <v>2408.4340000000002</v>
      </c>
      <c r="M159" s="139"/>
      <c r="N159" s="139"/>
      <c r="P159" s="132"/>
      <c r="R159" s="132"/>
      <c r="S159" s="139"/>
      <c r="U159" s="133"/>
      <c r="V159" s="139"/>
      <c r="X159" s="132"/>
      <c r="Y159" s="139"/>
      <c r="AA159" s="132"/>
      <c r="AB159" s="132">
        <f t="shared" si="126"/>
        <v>2621.71</v>
      </c>
      <c r="AC159" s="139"/>
      <c r="AE159" s="134"/>
      <c r="AF159" s="139"/>
      <c r="AG159" s="139"/>
      <c r="AI159" s="132"/>
      <c r="AK159" s="132"/>
      <c r="AL159" s="134"/>
      <c r="AM159" s="129">
        <f t="shared" si="69"/>
        <v>209.73680000000002</v>
      </c>
      <c r="AN159" s="134">
        <f t="shared" si="70"/>
        <v>2831.4468000000002</v>
      </c>
      <c r="AP159" s="174"/>
      <c r="AR159" s="134"/>
      <c r="AS159" s="173"/>
      <c r="AT159" s="173"/>
      <c r="AV159" s="134"/>
      <c r="AW159" s="135"/>
      <c r="AX159" s="135"/>
      <c r="AY159" s="173"/>
      <c r="AZ159" s="135"/>
      <c r="BA159" s="135"/>
      <c r="BB159" s="178">
        <v>1035</v>
      </c>
      <c r="BC159" s="135">
        <f t="shared" si="71"/>
        <v>93.149999999999991</v>
      </c>
      <c r="BD159" s="135">
        <f t="shared" si="72"/>
        <v>1128.1500000000001</v>
      </c>
      <c r="BE159" s="178"/>
      <c r="BF159" s="135">
        <f t="shared" si="73"/>
        <v>0</v>
      </c>
      <c r="BG159" s="135">
        <f t="shared" si="74"/>
        <v>0</v>
      </c>
      <c r="BH159" s="178">
        <v>1692.18</v>
      </c>
      <c r="BI159" s="178">
        <v>1553.78</v>
      </c>
      <c r="BJ159" s="135">
        <f t="shared" si="58"/>
        <v>186.45359999999999</v>
      </c>
      <c r="BK159" s="135">
        <f t="shared" si="59"/>
        <v>1740.2336</v>
      </c>
      <c r="BL159" s="135">
        <f t="shared" si="60"/>
        <v>67.687200000000004</v>
      </c>
      <c r="BM159" s="135">
        <f t="shared" si="61"/>
        <v>1759.8672000000001</v>
      </c>
      <c r="BN159" s="179">
        <v>1759.87</v>
      </c>
      <c r="BO159" s="179">
        <v>1759.8672000000001</v>
      </c>
      <c r="BP159" s="135">
        <f t="shared" si="127"/>
        <v>87.993359999999996</v>
      </c>
      <c r="BQ159" s="135">
        <f t="shared" si="128"/>
        <v>1847.8605600000001</v>
      </c>
      <c r="BR159" s="135">
        <f t="shared" si="129"/>
        <v>228.78309999999996</v>
      </c>
      <c r="BS159" s="135">
        <f t="shared" si="130"/>
        <v>1988.6530999999998</v>
      </c>
      <c r="BT159" s="179">
        <v>2088.0857549999996</v>
      </c>
      <c r="BU159" s="129">
        <f t="shared" si="131"/>
        <v>313.21286324999994</v>
      </c>
      <c r="BV159" s="179">
        <v>1988.6530999999998</v>
      </c>
      <c r="BW159" s="135">
        <f t="shared" si="132"/>
        <v>99.432654999999983</v>
      </c>
      <c r="BX159" s="135">
        <f t="shared" si="133"/>
        <v>2088.0857549999996</v>
      </c>
      <c r="BY159" s="132">
        <f t="shared" si="134"/>
        <v>2401.2986182499994</v>
      </c>
    </row>
    <row r="160" spans="1:77" ht="16.5" customHeight="1" thickTop="1" thickBot="1" x14ac:dyDescent="0.35">
      <c r="A160" s="5"/>
      <c r="B160" s="92" t="s">
        <v>607</v>
      </c>
      <c r="C160" s="95"/>
      <c r="D160" s="88" t="s">
        <v>16</v>
      </c>
      <c r="E160" s="88" t="s">
        <v>609</v>
      </c>
      <c r="F160" s="96"/>
      <c r="G160" s="96"/>
      <c r="H160" s="96"/>
      <c r="I160" s="102"/>
      <c r="J160" s="93">
        <f t="shared" si="135"/>
        <v>74374.731165744</v>
      </c>
      <c r="K160" s="61"/>
      <c r="M160" s="139"/>
      <c r="N160" s="139"/>
      <c r="P160" s="132"/>
      <c r="R160" s="132"/>
      <c r="S160" s="139"/>
      <c r="U160" s="133"/>
      <c r="V160" s="139"/>
      <c r="X160" s="132"/>
      <c r="Y160" s="139"/>
      <c r="AA160" s="132"/>
      <c r="AB160" s="132"/>
      <c r="AC160" s="139"/>
      <c r="AE160" s="134"/>
      <c r="AF160" s="139"/>
      <c r="AG160" s="139"/>
      <c r="AI160" s="132"/>
      <c r="AK160" s="132"/>
      <c r="AL160" s="134"/>
      <c r="AN160" s="134"/>
      <c r="AP160" s="174"/>
      <c r="AR160" s="134"/>
      <c r="AS160" s="173"/>
      <c r="AT160" s="173"/>
      <c r="AV160" s="134"/>
      <c r="AW160" s="135"/>
      <c r="AX160" s="135"/>
      <c r="AY160" s="173"/>
      <c r="AZ160" s="135"/>
      <c r="BA160" s="135"/>
      <c r="BB160" s="180"/>
      <c r="BC160" s="135"/>
      <c r="BD160" s="135"/>
      <c r="BE160" s="180"/>
      <c r="BF160" s="135"/>
      <c r="BG160" s="135"/>
      <c r="BH160" s="180"/>
      <c r="BI160" s="180"/>
      <c r="BJ160" s="135"/>
      <c r="BK160" s="135"/>
      <c r="BL160" s="135"/>
      <c r="BM160" s="135"/>
      <c r="BN160" s="181"/>
      <c r="BP160" s="135">
        <f t="shared" si="127"/>
        <v>0</v>
      </c>
      <c r="BQ160" s="135">
        <f t="shared" si="128"/>
        <v>0</v>
      </c>
      <c r="BR160" s="135">
        <f t="shared" si="129"/>
        <v>0</v>
      </c>
      <c r="BS160" s="135">
        <f t="shared" si="130"/>
        <v>0</v>
      </c>
      <c r="BT160" s="181"/>
      <c r="BU160" s="129">
        <f t="shared" si="131"/>
        <v>0</v>
      </c>
      <c r="BV160" s="181"/>
      <c r="BW160" s="135">
        <f t="shared" si="132"/>
        <v>0</v>
      </c>
      <c r="BX160" s="135">
        <f t="shared" si="133"/>
        <v>0</v>
      </c>
      <c r="BY160" s="132">
        <f t="shared" si="134"/>
        <v>0</v>
      </c>
    </row>
    <row r="161" spans="1:77" ht="16.5" customHeight="1" x14ac:dyDescent="0.3">
      <c r="A161" s="5"/>
      <c r="B161" s="92" t="s">
        <v>576</v>
      </c>
      <c r="C161" s="95"/>
      <c r="D161" s="88" t="s">
        <v>16</v>
      </c>
      <c r="E161" s="88" t="s">
        <v>577</v>
      </c>
      <c r="F161" s="96"/>
      <c r="G161" s="96"/>
      <c r="H161" s="96"/>
      <c r="I161" s="102" t="s">
        <v>9</v>
      </c>
      <c r="J161" s="93">
        <f t="shared" si="135"/>
        <v>71290.087118122377</v>
      </c>
      <c r="K161" s="57">
        <v>1599.5740425000001</v>
      </c>
      <c r="M161" s="131">
        <v>299.34872548000004</v>
      </c>
      <c r="N161" s="131">
        <v>282.40445800000003</v>
      </c>
      <c r="O161" s="129">
        <f t="shared" si="95"/>
        <v>16.944267480000001</v>
      </c>
      <c r="P161" s="132">
        <f t="shared" si="87"/>
        <v>299.34872548000004</v>
      </c>
      <c r="Q161" s="129">
        <f t="shared" si="88"/>
        <v>38.915334312400006</v>
      </c>
      <c r="R161" s="132">
        <f t="shared" si="89"/>
        <v>338.26405979240008</v>
      </c>
      <c r="S161" s="131">
        <v>338.26405979240008</v>
      </c>
      <c r="T161" s="129">
        <f t="shared" si="90"/>
        <v>33.826405979240008</v>
      </c>
      <c r="U161" s="133">
        <f t="shared" si="91"/>
        <v>372.09046577164008</v>
      </c>
      <c r="V161" s="131">
        <v>372.09046577164008</v>
      </c>
      <c r="W161" s="129">
        <f t="shared" si="85"/>
        <v>22.325427946298404</v>
      </c>
      <c r="X161" s="132">
        <f t="shared" si="86"/>
        <v>394.4158937179385</v>
      </c>
      <c r="Y161" s="131">
        <v>394.4158937179385</v>
      </c>
      <c r="Z161" s="129">
        <f t="shared" si="81"/>
        <v>31.55327149743508</v>
      </c>
      <c r="AA161" s="132">
        <f t="shared" si="82"/>
        <v>425.96916521537361</v>
      </c>
      <c r="AB161" s="132">
        <f>K161</f>
        <v>1599.5740425000001</v>
      </c>
      <c r="AC161" s="131">
        <v>425.96916521537361</v>
      </c>
      <c r="AD161" s="129">
        <f t="shared" si="79"/>
        <v>42.596916521537366</v>
      </c>
      <c r="AE161" s="134">
        <f t="shared" si="80"/>
        <v>468.56608173691097</v>
      </c>
      <c r="AF161" s="131">
        <v>501.36570745849474</v>
      </c>
      <c r="AG161" s="131">
        <v>468.56608173691097</v>
      </c>
      <c r="AH161" s="129">
        <f t="shared" si="76"/>
        <v>32.799625721583766</v>
      </c>
      <c r="AI161" s="132">
        <f t="shared" si="77"/>
        <v>501.36570745849474</v>
      </c>
      <c r="AK161" s="132">
        <f t="shared" si="78"/>
        <v>75.204856118774217</v>
      </c>
      <c r="AL161" s="134">
        <f t="shared" si="68"/>
        <v>576.57056357726901</v>
      </c>
      <c r="AM161" s="129">
        <f t="shared" si="69"/>
        <v>127.96592340000001</v>
      </c>
      <c r="AN161" s="134">
        <f t="shared" si="70"/>
        <v>1727.5399659000002</v>
      </c>
      <c r="AP161" s="131">
        <v>622.69620866345053</v>
      </c>
      <c r="AQ161" s="129">
        <f t="shared" si="83"/>
        <v>43.588734606441534</v>
      </c>
      <c r="AR161" s="134">
        <f t="shared" si="84"/>
        <v>666.2849432698921</v>
      </c>
      <c r="AS161" s="131">
        <v>719.58773873148346</v>
      </c>
      <c r="AT161" s="131">
        <v>666.2849432698921</v>
      </c>
      <c r="AU161" s="129">
        <f t="shared" si="62"/>
        <v>53.302795461591366</v>
      </c>
      <c r="AV161" s="134">
        <f t="shared" si="63"/>
        <v>719.58773873148346</v>
      </c>
      <c r="AW161" s="135">
        <f t="shared" si="64"/>
        <v>57.567019098518678</v>
      </c>
      <c r="AX161" s="135">
        <f t="shared" si="65"/>
        <v>777.15475783000215</v>
      </c>
      <c r="AY161" s="131">
        <v>777.15475783000215</v>
      </c>
      <c r="AZ161" s="135">
        <f t="shared" si="66"/>
        <v>69.943928204700185</v>
      </c>
      <c r="BA161" s="135">
        <f t="shared" si="67"/>
        <v>847.09868603470238</v>
      </c>
      <c r="BB161" s="131">
        <v>847.09868603470238</v>
      </c>
      <c r="BC161" s="135">
        <f t="shared" si="71"/>
        <v>76.238881743123216</v>
      </c>
      <c r="BD161" s="135">
        <f t="shared" si="72"/>
        <v>923.3375677778256</v>
      </c>
      <c r="BE161" s="131">
        <v>923.3375677778256</v>
      </c>
      <c r="BF161" s="135">
        <f t="shared" si="73"/>
        <v>83.100381100004299</v>
      </c>
      <c r="BG161" s="135">
        <f t="shared" si="74"/>
        <v>1006.4379488778299</v>
      </c>
      <c r="BH161" s="131">
        <v>1127.2105027431694</v>
      </c>
      <c r="BI161" s="131">
        <v>1006.4379488778299</v>
      </c>
      <c r="BJ161" s="135">
        <f t="shared" si="58"/>
        <v>120.77255386533957</v>
      </c>
      <c r="BK161" s="135">
        <f t="shared" si="59"/>
        <v>1127.2105027431694</v>
      </c>
      <c r="BL161" s="135">
        <f t="shared" si="60"/>
        <v>45.088420109726776</v>
      </c>
      <c r="BM161" s="135">
        <f t="shared" si="61"/>
        <v>1172.2989228528961</v>
      </c>
      <c r="BN161" s="139">
        <v>1172.3</v>
      </c>
      <c r="BO161" s="139">
        <v>1172.2989228528961</v>
      </c>
      <c r="BP161" s="135">
        <f t="shared" si="127"/>
        <v>58.614946142644804</v>
      </c>
      <c r="BQ161" s="135">
        <f t="shared" si="128"/>
        <v>1230.913868995541</v>
      </c>
      <c r="BR161" s="135">
        <f t="shared" si="129"/>
        <v>152.399</v>
      </c>
      <c r="BS161" s="135">
        <f t="shared" si="130"/>
        <v>1324.6990000000001</v>
      </c>
      <c r="BT161" s="139">
        <v>1390.9339500000001</v>
      </c>
      <c r="BU161" s="129">
        <f t="shared" si="131"/>
        <v>208.64009250000004</v>
      </c>
      <c r="BV161" s="139">
        <v>1324.6990000000001</v>
      </c>
      <c r="BW161" s="135">
        <f t="shared" si="132"/>
        <v>66.234949999999998</v>
      </c>
      <c r="BX161" s="135">
        <f t="shared" si="133"/>
        <v>1390.9339500000001</v>
      </c>
      <c r="BY161" s="132">
        <f t="shared" si="134"/>
        <v>1599.5740425000001</v>
      </c>
    </row>
    <row r="162" spans="1:77" ht="16.5" customHeight="1" thickBot="1" x14ac:dyDescent="0.35">
      <c r="A162" s="5"/>
      <c r="B162" s="92" t="s">
        <v>610</v>
      </c>
      <c r="C162" s="95"/>
      <c r="D162" s="88" t="s">
        <v>16</v>
      </c>
      <c r="E162" s="88" t="s">
        <v>611</v>
      </c>
      <c r="F162" s="96"/>
      <c r="G162" s="96"/>
      <c r="H162" s="96"/>
      <c r="I162" s="102" t="s">
        <v>9</v>
      </c>
      <c r="J162" s="93">
        <f t="shared" si="135"/>
        <v>82774.668859063997</v>
      </c>
      <c r="K162" s="58"/>
      <c r="M162" s="131"/>
      <c r="N162" s="131"/>
      <c r="P162" s="132"/>
      <c r="R162" s="132"/>
      <c r="S162" s="131"/>
      <c r="U162" s="133"/>
      <c r="V162" s="131"/>
      <c r="X162" s="132"/>
      <c r="Y162" s="131"/>
      <c r="AA162" s="132"/>
      <c r="AB162" s="132"/>
      <c r="AC162" s="131"/>
      <c r="AE162" s="134"/>
      <c r="AF162" s="131"/>
      <c r="AG162" s="131"/>
      <c r="AI162" s="132"/>
      <c r="AK162" s="132"/>
      <c r="AL162" s="134"/>
      <c r="AN162" s="134"/>
      <c r="AP162" s="131"/>
      <c r="AR162" s="134"/>
      <c r="AS162" s="131"/>
      <c r="AT162" s="131"/>
      <c r="AV162" s="134"/>
      <c r="AW162" s="135"/>
      <c r="AX162" s="135"/>
      <c r="AY162" s="131"/>
      <c r="AZ162" s="135"/>
      <c r="BA162" s="135"/>
      <c r="BB162" s="131"/>
      <c r="BC162" s="135"/>
      <c r="BD162" s="135"/>
      <c r="BE162" s="131"/>
      <c r="BF162" s="135"/>
      <c r="BG162" s="135"/>
      <c r="BH162" s="131"/>
      <c r="BI162" s="131"/>
      <c r="BJ162" s="135"/>
      <c r="BK162" s="135"/>
      <c r="BL162" s="135"/>
      <c r="BM162" s="135"/>
      <c r="BN162" s="182"/>
      <c r="BP162" s="135">
        <f t="shared" si="127"/>
        <v>0</v>
      </c>
      <c r="BQ162" s="135">
        <f t="shared" si="128"/>
        <v>0</v>
      </c>
      <c r="BR162" s="135">
        <f t="shared" si="129"/>
        <v>0</v>
      </c>
      <c r="BS162" s="135">
        <f t="shared" si="130"/>
        <v>0</v>
      </c>
      <c r="BT162" s="182"/>
      <c r="BU162" s="129">
        <f t="shared" si="131"/>
        <v>0</v>
      </c>
      <c r="BV162" s="182"/>
      <c r="BW162" s="135">
        <f t="shared" si="132"/>
        <v>0</v>
      </c>
      <c r="BX162" s="135">
        <f t="shared" si="133"/>
        <v>0</v>
      </c>
      <c r="BY162" s="132">
        <f t="shared" si="134"/>
        <v>0</v>
      </c>
    </row>
    <row r="163" spans="1:77" ht="16.8" thickTop="1" thickBot="1" x14ac:dyDescent="0.35">
      <c r="A163" s="5"/>
      <c r="B163" s="92" t="s">
        <v>733</v>
      </c>
      <c r="C163" s="362"/>
      <c r="D163" s="352" t="s">
        <v>16</v>
      </c>
      <c r="E163" s="352" t="s">
        <v>734</v>
      </c>
      <c r="F163" s="352"/>
      <c r="G163" s="352"/>
      <c r="H163" s="352"/>
      <c r="I163" s="352"/>
      <c r="J163" s="94">
        <f t="shared" si="135"/>
        <v>76040.952973025604</v>
      </c>
      <c r="K163" s="57"/>
      <c r="M163" s="142">
        <v>33.208328442926259</v>
      </c>
      <c r="N163" s="142">
        <v>31.328611738609681</v>
      </c>
      <c r="O163" s="129">
        <f t="shared" si="95"/>
        <v>1.8797167043165808</v>
      </c>
      <c r="P163" s="132">
        <f t="shared" si="87"/>
        <v>33.208328442926259</v>
      </c>
      <c r="Q163" s="129">
        <f t="shared" si="88"/>
        <v>4.317082697580414</v>
      </c>
      <c r="R163" s="132">
        <f t="shared" si="89"/>
        <v>37.525411140506677</v>
      </c>
      <c r="S163" s="142">
        <v>37.525411140506677</v>
      </c>
      <c r="T163" s="129">
        <f t="shared" si="90"/>
        <v>3.7525411140506675</v>
      </c>
      <c r="U163" s="133">
        <f t="shared" si="91"/>
        <v>41.277952254557341</v>
      </c>
      <c r="V163" s="142">
        <v>41.277952254557341</v>
      </c>
      <c r="W163" s="129">
        <f t="shared" si="85"/>
        <v>2.4766771352734405</v>
      </c>
      <c r="X163" s="132">
        <f t="shared" si="86"/>
        <v>43.754629389830782</v>
      </c>
      <c r="Y163" s="142">
        <v>43.754629389830782</v>
      </c>
      <c r="Z163" s="129">
        <f t="shared" si="81"/>
        <v>3.5003703511864628</v>
      </c>
      <c r="AA163" s="132">
        <f t="shared" si="82"/>
        <v>47.254999741017244</v>
      </c>
      <c r="AB163" s="132">
        <f t="shared" ref="AB163:AB169" si="136">K167</f>
        <v>186.32144781405557</v>
      </c>
      <c r="AC163" s="142">
        <v>47.254999741017244</v>
      </c>
      <c r="AD163" s="129">
        <f t="shared" si="79"/>
        <v>4.7254999741017247</v>
      </c>
      <c r="AE163" s="134">
        <f t="shared" si="80"/>
        <v>51.980499715118967</v>
      </c>
      <c r="AF163" s="142">
        <v>55.619134695177294</v>
      </c>
      <c r="AG163" s="142">
        <v>51.980499715118967</v>
      </c>
      <c r="AH163" s="129">
        <f t="shared" si="76"/>
        <v>3.6386349800583275</v>
      </c>
      <c r="AI163" s="132">
        <f t="shared" si="77"/>
        <v>55.619134695177294</v>
      </c>
      <c r="AK163" s="132">
        <f t="shared" si="78"/>
        <v>8.3428702042765952</v>
      </c>
      <c r="AL163" s="134">
        <f t="shared" si="68"/>
        <v>63.962004899453888</v>
      </c>
      <c r="AM163" s="129">
        <f t="shared" si="69"/>
        <v>14.905715825124446</v>
      </c>
      <c r="AN163" s="134">
        <f t="shared" si="70"/>
        <v>201.22716363918002</v>
      </c>
      <c r="AP163" s="142">
        <v>69.078965291410199</v>
      </c>
      <c r="AQ163" s="129">
        <f t="shared" si="83"/>
        <v>4.8355275703987139</v>
      </c>
      <c r="AR163" s="134">
        <f t="shared" si="84"/>
        <v>73.91449286180891</v>
      </c>
      <c r="AS163" s="142">
        <v>79.827652290753619</v>
      </c>
      <c r="AT163" s="142">
        <v>73.91449286180891</v>
      </c>
      <c r="AU163" s="129">
        <f t="shared" si="62"/>
        <v>5.9131594289447129</v>
      </c>
      <c r="AV163" s="134">
        <f t="shared" si="63"/>
        <v>79.827652290753619</v>
      </c>
      <c r="AW163" s="135">
        <f t="shared" si="64"/>
        <v>6.3862121832602892</v>
      </c>
      <c r="AX163" s="135">
        <f t="shared" si="65"/>
        <v>86.213864474013903</v>
      </c>
      <c r="AY163" s="142">
        <v>86.213864474013903</v>
      </c>
      <c r="AZ163" s="135">
        <f t="shared" si="66"/>
        <v>7.7592478026612515</v>
      </c>
      <c r="BA163" s="135">
        <f t="shared" si="67"/>
        <v>93.973112276675153</v>
      </c>
      <c r="BB163" s="142">
        <v>93.973112276675153</v>
      </c>
      <c r="BC163" s="135">
        <f t="shared" si="71"/>
        <v>8.4575801049007637</v>
      </c>
      <c r="BD163" s="135">
        <f t="shared" si="72"/>
        <v>102.43069238157591</v>
      </c>
      <c r="BE163" s="142">
        <v>102.43069238157591</v>
      </c>
      <c r="BF163" s="135">
        <f t="shared" si="73"/>
        <v>9.2187623143418325</v>
      </c>
      <c r="BG163" s="135">
        <f t="shared" si="74"/>
        <v>111.64945469591774</v>
      </c>
      <c r="BH163" s="142">
        <v>125.04738925942787</v>
      </c>
      <c r="BI163" s="142">
        <v>111.64945469591774</v>
      </c>
      <c r="BJ163" s="135">
        <f t="shared" si="58"/>
        <v>13.397934563510129</v>
      </c>
      <c r="BK163" s="135">
        <f t="shared" si="59"/>
        <v>125.04738925942787</v>
      </c>
      <c r="BL163" s="135">
        <f t="shared" si="60"/>
        <v>5.0018955703771146</v>
      </c>
      <c r="BM163" s="135">
        <f t="shared" si="61"/>
        <v>130.04928482980498</v>
      </c>
      <c r="BN163" s="167">
        <v>136.55174907129523</v>
      </c>
      <c r="BO163" s="167">
        <v>130.04928482980498</v>
      </c>
      <c r="BP163" s="135">
        <f t="shared" si="127"/>
        <v>6.5024642414902489</v>
      </c>
      <c r="BQ163" s="135">
        <f t="shared" si="128"/>
        <v>136.55174907129523</v>
      </c>
      <c r="BR163" s="135">
        <f t="shared" si="129"/>
        <v>17.751727379268381</v>
      </c>
      <c r="BS163" s="135">
        <f t="shared" si="130"/>
        <v>154.30347645056361</v>
      </c>
      <c r="BT163" s="167">
        <v>162.01865027309179</v>
      </c>
      <c r="BU163" s="129">
        <f t="shared" si="131"/>
        <v>24.30279754096377</v>
      </c>
      <c r="BV163" s="167">
        <v>154.30347645056361</v>
      </c>
      <c r="BW163" s="135">
        <f t="shared" si="132"/>
        <v>7.7151738225281807</v>
      </c>
      <c r="BX163" s="135">
        <f t="shared" si="133"/>
        <v>162.01865027309179</v>
      </c>
      <c r="BY163" s="132">
        <f t="shared" si="134"/>
        <v>186.32144781405557</v>
      </c>
    </row>
    <row r="164" spans="1:77" ht="16.5" customHeight="1" thickBot="1" x14ac:dyDescent="0.35">
      <c r="A164" s="5"/>
      <c r="B164" s="396" t="s">
        <v>398</v>
      </c>
      <c r="C164" s="397"/>
      <c r="D164" s="398" t="s">
        <v>488</v>
      </c>
      <c r="E164" s="399" t="s">
        <v>179</v>
      </c>
      <c r="F164" s="400"/>
      <c r="G164" s="401"/>
      <c r="H164" s="401"/>
      <c r="I164" s="402"/>
      <c r="J164" s="403">
        <f>K161*$K$6</f>
        <v>50502.996778244684</v>
      </c>
      <c r="K164" s="58"/>
      <c r="M164" s="136">
        <v>26.9905574</v>
      </c>
      <c r="N164" s="136">
        <v>25.462790000000002</v>
      </c>
      <c r="O164" s="129">
        <f t="shared" si="95"/>
        <v>1.5277674000000001</v>
      </c>
      <c r="P164" s="132">
        <f t="shared" si="87"/>
        <v>26.9905574</v>
      </c>
      <c r="Q164" s="129">
        <f t="shared" si="88"/>
        <v>3.5087724619999996</v>
      </c>
      <c r="R164" s="132">
        <f t="shared" si="89"/>
        <v>30.499329862</v>
      </c>
      <c r="S164" s="136">
        <v>30.499329862</v>
      </c>
      <c r="T164" s="129">
        <f t="shared" si="90"/>
        <v>3.0499329862</v>
      </c>
      <c r="U164" s="133">
        <f t="shared" si="91"/>
        <v>33.549262848200001</v>
      </c>
      <c r="V164" s="136">
        <v>33.549262848200001</v>
      </c>
      <c r="W164" s="129">
        <f t="shared" si="85"/>
        <v>2.0129557708919998</v>
      </c>
      <c r="X164" s="132">
        <f t="shared" si="86"/>
        <v>35.562218619092</v>
      </c>
      <c r="Y164" s="136">
        <v>35.562218619092</v>
      </c>
      <c r="Z164" s="129">
        <f t="shared" si="81"/>
        <v>2.8449774895273601</v>
      </c>
      <c r="AA164" s="132">
        <f t="shared" si="82"/>
        <v>38.40719610861936</v>
      </c>
      <c r="AB164" s="132">
        <f t="shared" si="136"/>
        <v>151.43549729458266</v>
      </c>
      <c r="AC164" s="136">
        <v>38.40719610861936</v>
      </c>
      <c r="AD164" s="129">
        <f t="shared" si="79"/>
        <v>3.8407196108619357</v>
      </c>
      <c r="AE164" s="134">
        <f t="shared" si="80"/>
        <v>42.247915719481298</v>
      </c>
      <c r="AF164" s="136">
        <v>45.205269819844986</v>
      </c>
      <c r="AG164" s="136">
        <v>42.247915719481298</v>
      </c>
      <c r="AH164" s="129">
        <f t="shared" si="76"/>
        <v>2.9573541003636912</v>
      </c>
      <c r="AI164" s="132">
        <f t="shared" si="77"/>
        <v>45.205269819844986</v>
      </c>
      <c r="AK164" s="132">
        <f t="shared" si="78"/>
        <v>6.7807904729767472</v>
      </c>
      <c r="AL164" s="134">
        <f t="shared" si="68"/>
        <v>51.986060292821733</v>
      </c>
      <c r="AM164" s="129">
        <f t="shared" si="69"/>
        <v>12.114839783566612</v>
      </c>
      <c r="AN164" s="134">
        <f t="shared" si="70"/>
        <v>163.55033707814928</v>
      </c>
      <c r="AP164" s="136">
        <v>56.14494511624747</v>
      </c>
      <c r="AQ164" s="129">
        <f t="shared" si="83"/>
        <v>3.9301461581373229</v>
      </c>
      <c r="AR164" s="134">
        <f t="shared" si="84"/>
        <v>60.075091274384796</v>
      </c>
      <c r="AS164" s="136">
        <v>64.881098576335575</v>
      </c>
      <c r="AT164" s="136">
        <v>60.075091274384796</v>
      </c>
      <c r="AU164" s="129">
        <f t="shared" si="62"/>
        <v>4.8060073019507836</v>
      </c>
      <c r="AV164" s="134">
        <f t="shared" si="63"/>
        <v>64.881098576335575</v>
      </c>
      <c r="AW164" s="135">
        <f t="shared" si="64"/>
        <v>5.1904878861068457</v>
      </c>
      <c r="AX164" s="135">
        <f t="shared" si="65"/>
        <v>70.071586462442426</v>
      </c>
      <c r="AY164" s="136">
        <v>70.071586462442426</v>
      </c>
      <c r="AZ164" s="135">
        <f t="shared" si="66"/>
        <v>6.3064427816198183</v>
      </c>
      <c r="BA164" s="135">
        <f t="shared" si="67"/>
        <v>76.378029244062247</v>
      </c>
      <c r="BB164" s="136">
        <v>76.378029244062247</v>
      </c>
      <c r="BC164" s="135">
        <f t="shared" si="71"/>
        <v>6.8740226319656026</v>
      </c>
      <c r="BD164" s="135">
        <f t="shared" si="72"/>
        <v>83.252051876027849</v>
      </c>
      <c r="BE164" s="136">
        <v>83.252051876027849</v>
      </c>
      <c r="BF164" s="135">
        <f t="shared" si="73"/>
        <v>7.4926846688425055</v>
      </c>
      <c r="BG164" s="135">
        <f t="shared" si="74"/>
        <v>90.744736544870349</v>
      </c>
      <c r="BH164" s="136">
        <v>101.63410493025479</v>
      </c>
      <c r="BI164" s="136">
        <v>90.744736544870349</v>
      </c>
      <c r="BJ164" s="135">
        <f t="shared" si="58"/>
        <v>10.889368385384442</v>
      </c>
      <c r="BK164" s="135">
        <f t="shared" si="59"/>
        <v>101.63410493025479</v>
      </c>
      <c r="BL164" s="135">
        <f t="shared" si="60"/>
        <v>4.0653641972101919</v>
      </c>
      <c r="BM164" s="135">
        <f t="shared" si="61"/>
        <v>105.69946912746498</v>
      </c>
      <c r="BN164" s="168">
        <v>110.98444258383823</v>
      </c>
      <c r="BO164" s="168">
        <v>105.69946912746498</v>
      </c>
      <c r="BP164" s="135">
        <f t="shared" si="127"/>
        <v>5.2849734563732484</v>
      </c>
      <c r="BQ164" s="135">
        <f t="shared" si="128"/>
        <v>110.98444258383823</v>
      </c>
      <c r="BR164" s="135">
        <f t="shared" si="129"/>
        <v>14.427977535898972</v>
      </c>
      <c r="BS164" s="135">
        <f t="shared" si="130"/>
        <v>125.41242011973721</v>
      </c>
      <c r="BT164" s="168">
        <v>131.68304112572406</v>
      </c>
      <c r="BU164" s="129">
        <f t="shared" si="131"/>
        <v>19.752456168858611</v>
      </c>
      <c r="BV164" s="168">
        <v>125.41242011973721</v>
      </c>
      <c r="BW164" s="135">
        <f t="shared" si="132"/>
        <v>6.270621005986861</v>
      </c>
      <c r="BX164" s="135">
        <f t="shared" si="133"/>
        <v>131.68304112572406</v>
      </c>
      <c r="BY164" s="132">
        <f t="shared" si="134"/>
        <v>151.43549729458266</v>
      </c>
    </row>
    <row r="165" spans="1:77" ht="16.5" customHeight="1" x14ac:dyDescent="0.3">
      <c r="A165" s="5"/>
      <c r="B165" s="89" t="s">
        <v>677</v>
      </c>
      <c r="C165" s="404">
        <v>9487</v>
      </c>
      <c r="D165" s="405" t="s">
        <v>667</v>
      </c>
      <c r="E165" s="406" t="s">
        <v>684</v>
      </c>
      <c r="F165" s="407">
        <v>11.9</v>
      </c>
      <c r="G165" s="408">
        <v>24</v>
      </c>
      <c r="H165" s="408">
        <v>6</v>
      </c>
      <c r="I165" s="380" t="s">
        <v>8</v>
      </c>
      <c r="J165" s="91">
        <f>J70</f>
        <v>9647.2203040120003</v>
      </c>
      <c r="K165" s="57">
        <v>162</v>
      </c>
      <c r="M165" s="136">
        <v>45.709621040000009</v>
      </c>
      <c r="N165" s="136">
        <v>43.122284000000008</v>
      </c>
      <c r="O165" s="129">
        <f t="shared" si="95"/>
        <v>2.5873370400000004</v>
      </c>
      <c r="P165" s="132">
        <f t="shared" si="87"/>
        <v>45.709621040000009</v>
      </c>
      <c r="Q165" s="129">
        <f t="shared" si="88"/>
        <v>5.9422507352000009</v>
      </c>
      <c r="R165" s="132">
        <f t="shared" si="89"/>
        <v>51.651871775200007</v>
      </c>
      <c r="S165" s="136">
        <v>51.651871775200007</v>
      </c>
      <c r="T165" s="129">
        <f t="shared" si="90"/>
        <v>5.1651871775200009</v>
      </c>
      <c r="U165" s="133">
        <f t="shared" si="91"/>
        <v>56.817058952720011</v>
      </c>
      <c r="V165" s="136">
        <v>56.817058952720011</v>
      </c>
      <c r="W165" s="129">
        <f t="shared" si="85"/>
        <v>3.4090235371632005</v>
      </c>
      <c r="X165" s="132">
        <f t="shared" si="86"/>
        <v>60.226082489883211</v>
      </c>
      <c r="Y165" s="136">
        <v>60.226082489883211</v>
      </c>
      <c r="Z165" s="129">
        <f t="shared" si="81"/>
        <v>4.8180865991906572</v>
      </c>
      <c r="AA165" s="132">
        <f t="shared" si="82"/>
        <v>65.044169089073876</v>
      </c>
      <c r="AB165" s="132">
        <f t="shared" si="136"/>
        <v>256.46225421559177</v>
      </c>
      <c r="AC165" s="136">
        <v>65.044169089073876</v>
      </c>
      <c r="AD165" s="129">
        <f t="shared" si="79"/>
        <v>6.5044169089073876</v>
      </c>
      <c r="AE165" s="134">
        <f t="shared" si="80"/>
        <v>71.548585997981263</v>
      </c>
      <c r="AF165" s="136">
        <v>76.556987017839958</v>
      </c>
      <c r="AG165" s="136">
        <v>71.548585997981263</v>
      </c>
      <c r="AH165" s="129">
        <f t="shared" si="76"/>
        <v>5.0084010198586881</v>
      </c>
      <c r="AI165" s="132">
        <f t="shared" si="77"/>
        <v>76.556987017839958</v>
      </c>
      <c r="AK165" s="132">
        <f t="shared" si="78"/>
        <v>11.483548052675994</v>
      </c>
      <c r="AL165" s="134">
        <f t="shared" si="68"/>
        <v>88.040535070515958</v>
      </c>
      <c r="AM165" s="129">
        <f t="shared" si="69"/>
        <v>20.516980337247343</v>
      </c>
      <c r="AN165" s="134">
        <f t="shared" si="70"/>
        <v>276.9792345528391</v>
      </c>
      <c r="AP165" s="136">
        <v>95.083777876157228</v>
      </c>
      <c r="AQ165" s="129">
        <f t="shared" si="83"/>
        <v>6.6558644513310057</v>
      </c>
      <c r="AR165" s="134">
        <f t="shared" si="84"/>
        <v>101.73964232748824</v>
      </c>
      <c r="AS165" s="136">
        <v>109.87881371368729</v>
      </c>
      <c r="AT165" s="136">
        <v>101.73964232748824</v>
      </c>
      <c r="AU165" s="129">
        <f t="shared" si="62"/>
        <v>8.1391713861990596</v>
      </c>
      <c r="AV165" s="134">
        <f t="shared" si="63"/>
        <v>109.87881371368729</v>
      </c>
      <c r="AW165" s="135">
        <f t="shared" si="64"/>
        <v>8.7903050970949828</v>
      </c>
      <c r="AX165" s="135">
        <f t="shared" si="65"/>
        <v>118.66911881078228</v>
      </c>
      <c r="AY165" s="136">
        <v>118.66911881078228</v>
      </c>
      <c r="AZ165" s="135">
        <f t="shared" si="66"/>
        <v>10.680220692970405</v>
      </c>
      <c r="BA165" s="135">
        <f t="shared" si="67"/>
        <v>129.34933950375267</v>
      </c>
      <c r="BB165" s="136">
        <v>129.34933950375267</v>
      </c>
      <c r="BC165" s="135">
        <f t="shared" si="71"/>
        <v>11.64144055533774</v>
      </c>
      <c r="BD165" s="135">
        <f t="shared" si="72"/>
        <v>140.99078005909041</v>
      </c>
      <c r="BE165" s="136">
        <v>140.99078005909041</v>
      </c>
      <c r="BF165" s="135">
        <f t="shared" si="73"/>
        <v>12.689170205318137</v>
      </c>
      <c r="BG165" s="135">
        <f t="shared" si="74"/>
        <v>153.67995026440855</v>
      </c>
      <c r="BH165" s="136">
        <v>172.12154429613759</v>
      </c>
      <c r="BI165" s="136">
        <v>153.67995026440855</v>
      </c>
      <c r="BJ165" s="135">
        <f t="shared" si="58"/>
        <v>18.441594031729025</v>
      </c>
      <c r="BK165" s="135">
        <f t="shared" si="59"/>
        <v>172.12154429613759</v>
      </c>
      <c r="BL165" s="135">
        <f t="shared" si="60"/>
        <v>6.8848617718455039</v>
      </c>
      <c r="BM165" s="135">
        <f t="shared" si="61"/>
        <v>179.00640606798308</v>
      </c>
      <c r="BN165" s="168">
        <v>187.95672637138225</v>
      </c>
      <c r="BO165" s="168">
        <v>179.00640606798308</v>
      </c>
      <c r="BP165" s="135">
        <f t="shared" si="127"/>
        <v>8.9503203033991543</v>
      </c>
      <c r="BQ165" s="135">
        <f t="shared" si="128"/>
        <v>187.95672637138225</v>
      </c>
      <c r="BR165" s="135">
        <f t="shared" si="129"/>
        <v>24.434374428279693</v>
      </c>
      <c r="BS165" s="135">
        <f t="shared" si="130"/>
        <v>212.39110079966193</v>
      </c>
      <c r="BT165" s="168">
        <v>223.01065583964504</v>
      </c>
      <c r="BU165" s="129">
        <f t="shared" si="131"/>
        <v>33.451598375946759</v>
      </c>
      <c r="BV165" s="168">
        <v>212.39110079966193</v>
      </c>
      <c r="BW165" s="135">
        <f t="shared" si="132"/>
        <v>10.619555039983098</v>
      </c>
      <c r="BX165" s="135">
        <f t="shared" si="133"/>
        <v>223.01065583964504</v>
      </c>
      <c r="BY165" s="132">
        <f t="shared" si="134"/>
        <v>256.46225421559177</v>
      </c>
    </row>
    <row r="166" spans="1:77" ht="16.5" customHeight="1" thickBot="1" x14ac:dyDescent="0.35">
      <c r="A166" s="5"/>
      <c r="B166" s="409"/>
      <c r="C166" s="282"/>
      <c r="D166" s="410"/>
      <c r="E166" s="410"/>
      <c r="F166" s="411"/>
      <c r="G166" s="411"/>
      <c r="H166" s="411"/>
      <c r="I166" s="412"/>
      <c r="J166" s="283"/>
      <c r="K166" s="58"/>
      <c r="M166" s="136">
        <v>29.034385800000003</v>
      </c>
      <c r="N166" s="136">
        <v>27.390930000000001</v>
      </c>
      <c r="O166" s="129">
        <f t="shared" si="95"/>
        <v>1.6434558000000001</v>
      </c>
      <c r="P166" s="132">
        <f t="shared" si="87"/>
        <v>29.034385800000003</v>
      </c>
      <c r="Q166" s="129">
        <f t="shared" si="88"/>
        <v>3.7744701540000003</v>
      </c>
      <c r="R166" s="132">
        <f t="shared" si="89"/>
        <v>32.808855954000002</v>
      </c>
      <c r="S166" s="136">
        <v>32.808855954000002</v>
      </c>
      <c r="T166" s="129">
        <f t="shared" si="90"/>
        <v>3.2808855954000005</v>
      </c>
      <c r="U166" s="133">
        <f t="shared" si="91"/>
        <v>36.089741549400003</v>
      </c>
      <c r="V166" s="136">
        <v>36.089741549400003</v>
      </c>
      <c r="W166" s="129">
        <f t="shared" si="85"/>
        <v>2.1653844929639998</v>
      </c>
      <c r="X166" s="132">
        <f t="shared" si="86"/>
        <v>38.255126042364004</v>
      </c>
      <c r="Y166" s="136">
        <v>38.255126042364004</v>
      </c>
      <c r="Z166" s="129">
        <f t="shared" si="81"/>
        <v>3.0604100833891206</v>
      </c>
      <c r="AA166" s="132">
        <f t="shared" si="82"/>
        <v>41.315536125753127</v>
      </c>
      <c r="AB166" s="132">
        <f t="shared" si="136"/>
        <v>162.90277325898319</v>
      </c>
      <c r="AC166" s="136">
        <v>41.315536125753127</v>
      </c>
      <c r="AD166" s="129">
        <f t="shared" si="79"/>
        <v>4.1315536125753125</v>
      </c>
      <c r="AE166" s="134">
        <f t="shared" si="80"/>
        <v>45.447089738328437</v>
      </c>
      <c r="AF166" s="136">
        <v>48.628386020011426</v>
      </c>
      <c r="AG166" s="136">
        <v>45.447089738328437</v>
      </c>
      <c r="AH166" s="129">
        <f t="shared" si="76"/>
        <v>3.1812962816829908</v>
      </c>
      <c r="AI166" s="132">
        <f t="shared" si="77"/>
        <v>48.628386020011426</v>
      </c>
      <c r="AK166" s="132">
        <f t="shared" si="78"/>
        <v>7.2942579030017143</v>
      </c>
      <c r="AL166" s="134">
        <f t="shared" si="68"/>
        <v>55.92264392301314</v>
      </c>
      <c r="AM166" s="129">
        <f t="shared" si="69"/>
        <v>13.032221860718655</v>
      </c>
      <c r="AN166" s="134">
        <f t="shared" si="70"/>
        <v>175.93499511970185</v>
      </c>
      <c r="AP166" s="136">
        <v>60.39645543685419</v>
      </c>
      <c r="AQ166" s="129">
        <f t="shared" si="83"/>
        <v>4.2277518805797936</v>
      </c>
      <c r="AR166" s="134">
        <f t="shared" si="84"/>
        <v>64.624207317433985</v>
      </c>
      <c r="AS166" s="136">
        <v>69.794143902828708</v>
      </c>
      <c r="AT166" s="136">
        <v>64.624207317433985</v>
      </c>
      <c r="AU166" s="129">
        <f t="shared" si="62"/>
        <v>5.1699365853947192</v>
      </c>
      <c r="AV166" s="134">
        <f t="shared" si="63"/>
        <v>69.794143902828708</v>
      </c>
      <c r="AW166" s="135">
        <f t="shared" si="64"/>
        <v>5.5835315122262967</v>
      </c>
      <c r="AX166" s="135">
        <f t="shared" si="65"/>
        <v>75.377675415055009</v>
      </c>
      <c r="AY166" s="136">
        <v>75.377675415055009</v>
      </c>
      <c r="AZ166" s="135">
        <f t="shared" si="66"/>
        <v>6.7839907873549512</v>
      </c>
      <c r="BA166" s="135">
        <f t="shared" si="67"/>
        <v>82.161666202409961</v>
      </c>
      <c r="BB166" s="136">
        <v>82.161666202409961</v>
      </c>
      <c r="BC166" s="135">
        <f t="shared" si="71"/>
        <v>7.3945499582168974</v>
      </c>
      <c r="BD166" s="135">
        <f t="shared" si="72"/>
        <v>89.55621616062686</v>
      </c>
      <c r="BE166" s="136">
        <v>89.55621616062686</v>
      </c>
      <c r="BF166" s="135">
        <f t="shared" si="73"/>
        <v>8.0600594544564164</v>
      </c>
      <c r="BG166" s="135">
        <f t="shared" si="74"/>
        <v>97.616275615083282</v>
      </c>
      <c r="BH166" s="136">
        <v>109.33022868889327</v>
      </c>
      <c r="BI166" s="136">
        <v>97.616275615083282</v>
      </c>
      <c r="BJ166" s="135">
        <f t="shared" si="58"/>
        <v>11.713953073809993</v>
      </c>
      <c r="BK166" s="135">
        <f t="shared" si="59"/>
        <v>109.33022868889327</v>
      </c>
      <c r="BL166" s="135">
        <f t="shared" si="60"/>
        <v>4.3732091475557304</v>
      </c>
      <c r="BM166" s="135">
        <f t="shared" si="61"/>
        <v>113.703437836449</v>
      </c>
      <c r="BN166" s="168">
        <v>119.38860972827145</v>
      </c>
      <c r="BO166" s="168">
        <v>113.703437836449</v>
      </c>
      <c r="BP166" s="135">
        <f t="shared" si="127"/>
        <v>5.6851718918224501</v>
      </c>
      <c r="BQ166" s="135">
        <f t="shared" si="128"/>
        <v>119.38860972827145</v>
      </c>
      <c r="BR166" s="135">
        <f t="shared" si="129"/>
        <v>15.52051926467529</v>
      </c>
      <c r="BS166" s="135">
        <f t="shared" si="130"/>
        <v>134.90912899294673</v>
      </c>
      <c r="BT166" s="168">
        <v>141.65458544259408</v>
      </c>
      <c r="BU166" s="129">
        <f t="shared" si="131"/>
        <v>21.248187816389112</v>
      </c>
      <c r="BV166" s="168">
        <v>134.90912899294673</v>
      </c>
      <c r="BW166" s="135">
        <f t="shared" si="132"/>
        <v>6.745456449647337</v>
      </c>
      <c r="BX166" s="135">
        <f t="shared" si="133"/>
        <v>141.65458544259408</v>
      </c>
      <c r="BY166" s="132">
        <f t="shared" si="134"/>
        <v>162.90277325898319</v>
      </c>
    </row>
    <row r="167" spans="1:77" ht="16.5" customHeight="1" x14ac:dyDescent="0.3">
      <c r="A167" s="5"/>
      <c r="B167" s="89" t="s">
        <v>670</v>
      </c>
      <c r="C167" s="393"/>
      <c r="D167" s="405" t="s">
        <v>651</v>
      </c>
      <c r="E167" s="406" t="s">
        <v>694</v>
      </c>
      <c r="F167" s="407">
        <v>21</v>
      </c>
      <c r="G167" s="407" t="s">
        <v>679</v>
      </c>
      <c r="H167" s="407" t="s">
        <v>680</v>
      </c>
      <c r="I167" s="394"/>
      <c r="J167" s="91">
        <f>K165*$K$6</f>
        <v>5114.7901007999999</v>
      </c>
      <c r="K167" s="57">
        <v>186.32144781405557</v>
      </c>
      <c r="M167" s="136">
        <v>58.633830039999999</v>
      </c>
      <c r="N167" s="136">
        <v>55.314934000000001</v>
      </c>
      <c r="O167" s="129">
        <f t="shared" si="95"/>
        <v>3.3188960400000003</v>
      </c>
      <c r="P167" s="132">
        <f t="shared" si="87"/>
        <v>58.633830039999999</v>
      </c>
      <c r="Q167" s="129">
        <f t="shared" si="88"/>
        <v>7.6223979051999997</v>
      </c>
      <c r="R167" s="132">
        <f t="shared" si="89"/>
        <v>66.256227945199996</v>
      </c>
      <c r="S167" s="136">
        <v>66.256227945199996</v>
      </c>
      <c r="T167" s="129">
        <f t="shared" si="90"/>
        <v>6.6256227945199999</v>
      </c>
      <c r="U167" s="133">
        <f t="shared" si="91"/>
        <v>72.881850739719994</v>
      </c>
      <c r="V167" s="136">
        <v>72.881850739719994</v>
      </c>
      <c r="W167" s="129">
        <f t="shared" si="85"/>
        <v>4.3729110443831996</v>
      </c>
      <c r="X167" s="132">
        <f t="shared" si="86"/>
        <v>77.254761784103195</v>
      </c>
      <c r="Y167" s="136">
        <v>77.254761784103195</v>
      </c>
      <c r="Z167" s="129">
        <f t="shared" si="81"/>
        <v>6.1803809427282559</v>
      </c>
      <c r="AA167" s="132">
        <f t="shared" si="82"/>
        <v>83.435142726831458</v>
      </c>
      <c r="AB167" s="132">
        <f t="shared" si="136"/>
        <v>328.97591104930075</v>
      </c>
      <c r="AC167" s="136">
        <v>83.435142726831458</v>
      </c>
      <c r="AD167" s="129">
        <f t="shared" si="79"/>
        <v>8.3435142726831462</v>
      </c>
      <c r="AE167" s="134">
        <f t="shared" si="80"/>
        <v>91.77865699951461</v>
      </c>
      <c r="AF167" s="136">
        <v>98.203162989480631</v>
      </c>
      <c r="AG167" s="136">
        <v>91.77865699951461</v>
      </c>
      <c r="AH167" s="129">
        <f t="shared" si="76"/>
        <v>6.4245059899660228</v>
      </c>
      <c r="AI167" s="132">
        <f t="shared" si="77"/>
        <v>98.203162989480631</v>
      </c>
      <c r="AK167" s="132">
        <f t="shared" si="78"/>
        <v>14.730474448422095</v>
      </c>
      <c r="AL167" s="134">
        <f t="shared" si="68"/>
        <v>112.93363743790273</v>
      </c>
      <c r="AM167" s="129">
        <f t="shared" si="69"/>
        <v>26.318072883944058</v>
      </c>
      <c r="AN167" s="134">
        <f t="shared" si="70"/>
        <v>355.29398393324482</v>
      </c>
      <c r="AP167" s="136">
        <v>121.96832843293495</v>
      </c>
      <c r="AQ167" s="129">
        <f t="shared" si="83"/>
        <v>8.5377829903054465</v>
      </c>
      <c r="AR167" s="134">
        <f t="shared" si="84"/>
        <v>130.50611142324041</v>
      </c>
      <c r="AS167" s="136">
        <v>140.94660033709965</v>
      </c>
      <c r="AT167" s="136">
        <v>130.50611142324041</v>
      </c>
      <c r="AU167" s="129">
        <f t="shared" si="62"/>
        <v>10.440488913859234</v>
      </c>
      <c r="AV167" s="134">
        <f t="shared" si="63"/>
        <v>140.94660033709965</v>
      </c>
      <c r="AW167" s="135">
        <f t="shared" si="64"/>
        <v>11.275728026967972</v>
      </c>
      <c r="AX167" s="135">
        <f t="shared" si="65"/>
        <v>152.22232836406764</v>
      </c>
      <c r="AY167" s="136">
        <v>152.22232836406764</v>
      </c>
      <c r="AZ167" s="135">
        <f t="shared" si="66"/>
        <v>13.700009552766087</v>
      </c>
      <c r="BA167" s="135">
        <f t="shared" si="67"/>
        <v>165.92233791683373</v>
      </c>
      <c r="BB167" s="136">
        <v>165.92233791683373</v>
      </c>
      <c r="BC167" s="135">
        <f t="shared" si="71"/>
        <v>14.933010412515035</v>
      </c>
      <c r="BD167" s="135">
        <f t="shared" si="72"/>
        <v>180.85534832934877</v>
      </c>
      <c r="BE167" s="136">
        <v>180.85534832934877</v>
      </c>
      <c r="BF167" s="135">
        <f t="shared" si="73"/>
        <v>16.276981349641389</v>
      </c>
      <c r="BG167" s="135">
        <f t="shared" si="74"/>
        <v>197.13232967899017</v>
      </c>
      <c r="BH167" s="136">
        <v>220.788209240469</v>
      </c>
      <c r="BI167" s="136">
        <v>197.13232967899017</v>
      </c>
      <c r="BJ167" s="135">
        <f t="shared" si="58"/>
        <v>23.65587956147882</v>
      </c>
      <c r="BK167" s="135">
        <f t="shared" si="59"/>
        <v>220.788209240469</v>
      </c>
      <c r="BL167" s="135">
        <f t="shared" si="60"/>
        <v>8.8315283696187592</v>
      </c>
      <c r="BM167" s="135">
        <f t="shared" si="61"/>
        <v>229.61973761008775</v>
      </c>
      <c r="BN167" s="168">
        <v>241.10072449059214</v>
      </c>
      <c r="BO167" s="168">
        <v>229.61973761008775</v>
      </c>
      <c r="BP167" s="135">
        <f t="shared" si="127"/>
        <v>11.480986880504387</v>
      </c>
      <c r="BQ167" s="135">
        <f t="shared" si="128"/>
        <v>241.10072449059214</v>
      </c>
      <c r="BR167" s="135">
        <f t="shared" si="129"/>
        <v>31.34309418377698</v>
      </c>
      <c r="BS167" s="135">
        <f t="shared" si="130"/>
        <v>272.44381867436914</v>
      </c>
      <c r="BT167" s="168">
        <v>286.0660096080876</v>
      </c>
      <c r="BU167" s="129">
        <f t="shared" si="131"/>
        <v>42.909901441213137</v>
      </c>
      <c r="BV167" s="168">
        <v>272.44381867436914</v>
      </c>
      <c r="BW167" s="135">
        <f t="shared" si="132"/>
        <v>13.622190933718457</v>
      </c>
      <c r="BX167" s="135">
        <f t="shared" si="133"/>
        <v>286.0660096080876</v>
      </c>
      <c r="BY167" s="132">
        <f t="shared" si="134"/>
        <v>328.97591104930075</v>
      </c>
    </row>
    <row r="168" spans="1:77" ht="16.5" customHeight="1" thickBot="1" x14ac:dyDescent="0.35">
      <c r="A168" s="5"/>
      <c r="B168" s="107"/>
      <c r="C168" s="108"/>
      <c r="D168" s="109"/>
      <c r="E168" s="109"/>
      <c r="F168" s="110"/>
      <c r="G168" s="110"/>
      <c r="H168" s="110"/>
      <c r="I168" s="111"/>
      <c r="J168" s="94"/>
      <c r="K168" s="57">
        <v>151.43549729458266</v>
      </c>
      <c r="M168" s="136">
        <v>23.209713239160255</v>
      </c>
      <c r="N168" s="136">
        <v>21.895955886000241</v>
      </c>
      <c r="O168" s="129">
        <f t="shared" si="95"/>
        <v>1.3137573531600144</v>
      </c>
      <c r="P168" s="132">
        <f t="shared" si="87"/>
        <v>23.209713239160255</v>
      </c>
      <c r="Q168" s="129">
        <f t="shared" si="88"/>
        <v>3.0172627210908329</v>
      </c>
      <c r="R168" s="132">
        <f t="shared" si="89"/>
        <v>26.226975960251089</v>
      </c>
      <c r="S168" s="136">
        <v>26.226975960251089</v>
      </c>
      <c r="T168" s="129">
        <f t="shared" si="90"/>
        <v>2.6226975960251089</v>
      </c>
      <c r="U168" s="133">
        <f t="shared" si="91"/>
        <v>28.849673556276198</v>
      </c>
      <c r="V168" s="136">
        <v>28.849673556276198</v>
      </c>
      <c r="W168" s="129">
        <f t="shared" si="85"/>
        <v>1.7309804133765718</v>
      </c>
      <c r="X168" s="132">
        <f t="shared" si="86"/>
        <v>30.580653969652769</v>
      </c>
      <c r="Y168" s="136">
        <v>30.580653969652769</v>
      </c>
      <c r="Z168" s="129">
        <f t="shared" si="81"/>
        <v>2.4464523175722217</v>
      </c>
      <c r="AA168" s="132">
        <f t="shared" si="82"/>
        <v>33.027106287224989</v>
      </c>
      <c r="AB168" s="132">
        <f t="shared" si="136"/>
        <v>130.22237423065937</v>
      </c>
      <c r="AC168" s="136">
        <v>33.027106287224989</v>
      </c>
      <c r="AD168" s="129">
        <f t="shared" si="79"/>
        <v>3.3027106287224988</v>
      </c>
      <c r="AE168" s="134">
        <f t="shared" si="80"/>
        <v>36.32981691594749</v>
      </c>
      <c r="AF168" s="136">
        <v>38.872904100063813</v>
      </c>
      <c r="AG168" s="136">
        <v>36.32981691594749</v>
      </c>
      <c r="AH168" s="129">
        <f t="shared" si="76"/>
        <v>2.5430871841163243</v>
      </c>
      <c r="AI168" s="132">
        <f t="shared" si="77"/>
        <v>38.872904100063813</v>
      </c>
      <c r="AK168" s="132">
        <f t="shared" si="78"/>
        <v>5.8309356150095724</v>
      </c>
      <c r="AL168" s="134">
        <f t="shared" si="68"/>
        <v>44.703839715073386</v>
      </c>
      <c r="AM168" s="129">
        <f t="shared" si="69"/>
        <v>10.417789938452749</v>
      </c>
      <c r="AN168" s="134">
        <f t="shared" si="70"/>
        <v>140.64016416911213</v>
      </c>
      <c r="AP168" s="136">
        <v>48.280146892279255</v>
      </c>
      <c r="AQ168" s="129">
        <f t="shared" si="83"/>
        <v>3.3796102824595482</v>
      </c>
      <c r="AR168" s="134">
        <f t="shared" si="84"/>
        <v>51.6597571747388</v>
      </c>
      <c r="AS168" s="136">
        <v>55.792537748717905</v>
      </c>
      <c r="AT168" s="136">
        <v>51.6597571747388</v>
      </c>
      <c r="AU168" s="129">
        <f t="shared" si="62"/>
        <v>4.1327805739791037</v>
      </c>
      <c r="AV168" s="134">
        <f t="shared" si="63"/>
        <v>55.792537748717905</v>
      </c>
      <c r="AW168" s="135">
        <f t="shared" si="64"/>
        <v>4.4634030198974326</v>
      </c>
      <c r="AX168" s="135">
        <f t="shared" si="65"/>
        <v>60.255940768615339</v>
      </c>
      <c r="AY168" s="136">
        <v>60.255940768615339</v>
      </c>
      <c r="AZ168" s="135">
        <f t="shared" si="66"/>
        <v>5.4230346691753804</v>
      </c>
      <c r="BA168" s="135">
        <f t="shared" si="67"/>
        <v>65.678975437790726</v>
      </c>
      <c r="BB168" s="136">
        <v>65.678975437790726</v>
      </c>
      <c r="BC168" s="135">
        <f t="shared" si="71"/>
        <v>5.9111077894011652</v>
      </c>
      <c r="BD168" s="135">
        <f t="shared" si="72"/>
        <v>71.590083227191897</v>
      </c>
      <c r="BE168" s="136">
        <v>71.590083227191897</v>
      </c>
      <c r="BF168" s="135">
        <f t="shared" si="73"/>
        <v>6.4431074904472698</v>
      </c>
      <c r="BG168" s="135">
        <f t="shared" si="74"/>
        <v>78.033190717639172</v>
      </c>
      <c r="BH168" s="136">
        <v>87.397173603755874</v>
      </c>
      <c r="BI168" s="136">
        <v>78.033190717639172</v>
      </c>
      <c r="BJ168" s="135">
        <f t="shared" ref="BJ168:BJ241" si="137">BI168/100*12</f>
        <v>9.3639828861167</v>
      </c>
      <c r="BK168" s="135">
        <f t="shared" ref="BK168:BK241" si="138">BI168+BJ168</f>
        <v>87.397173603755874</v>
      </c>
      <c r="BL168" s="135">
        <f t="shared" ref="BL168:BL241" si="139">BH168/100*4</f>
        <v>3.4958869441502349</v>
      </c>
      <c r="BM168" s="135">
        <f t="shared" ref="BM168:BM241" si="140">BH168+BL168</f>
        <v>90.893060547906103</v>
      </c>
      <c r="BN168" s="168">
        <v>95.437713575301402</v>
      </c>
      <c r="BO168" s="168">
        <v>90.893060547906103</v>
      </c>
      <c r="BP168" s="135">
        <f t="shared" si="127"/>
        <v>4.544653027395305</v>
      </c>
      <c r="BQ168" s="135">
        <f t="shared" si="128"/>
        <v>95.437713575301402</v>
      </c>
      <c r="BR168" s="135">
        <f t="shared" si="129"/>
        <v>12.406902764789182</v>
      </c>
      <c r="BS168" s="135">
        <f t="shared" si="130"/>
        <v>107.84461634009058</v>
      </c>
      <c r="BT168" s="168">
        <v>113.23684715709511</v>
      </c>
      <c r="BU168" s="129">
        <f t="shared" si="131"/>
        <v>16.985527073564267</v>
      </c>
      <c r="BV168" s="168">
        <v>107.84461634009058</v>
      </c>
      <c r="BW168" s="135">
        <f t="shared" si="132"/>
        <v>5.3922308170045286</v>
      </c>
      <c r="BX168" s="135">
        <f t="shared" si="133"/>
        <v>113.23684715709511</v>
      </c>
      <c r="BY168" s="132">
        <f t="shared" si="134"/>
        <v>130.22237423065937</v>
      </c>
    </row>
    <row r="169" spans="1:77" ht="17.399999999999999" customHeight="1" x14ac:dyDescent="0.3">
      <c r="A169" s="5"/>
      <c r="B169" s="89" t="s">
        <v>314</v>
      </c>
      <c r="C169" s="103">
        <v>5831</v>
      </c>
      <c r="D169" s="104" t="s">
        <v>28</v>
      </c>
      <c r="E169" s="90" t="s">
        <v>193</v>
      </c>
      <c r="F169" s="105">
        <v>38.1</v>
      </c>
      <c r="G169" s="122">
        <v>60.3</v>
      </c>
      <c r="H169" s="122">
        <v>15</v>
      </c>
      <c r="I169" s="106" t="s">
        <v>9</v>
      </c>
      <c r="J169" s="91">
        <f t="shared" ref="J169:J192" si="141">K167*$K$6</f>
        <v>5882.685783000341</v>
      </c>
      <c r="K169" s="57">
        <v>256.46225421559177</v>
      </c>
      <c r="M169" s="137">
        <v>63.470296892347321</v>
      </c>
      <c r="N169" s="137">
        <v>59.877638577686149</v>
      </c>
      <c r="O169" s="129">
        <f t="shared" si="95"/>
        <v>3.5926583146611692</v>
      </c>
      <c r="P169" s="132">
        <f t="shared" si="87"/>
        <v>63.470296892347321</v>
      </c>
      <c r="Q169" s="129">
        <f t="shared" si="88"/>
        <v>8.251138596005152</v>
      </c>
      <c r="R169" s="132">
        <f t="shared" si="89"/>
        <v>71.721435488352469</v>
      </c>
      <c r="S169" s="137">
        <v>71.721435488352469</v>
      </c>
      <c r="T169" s="129">
        <f t="shared" si="90"/>
        <v>7.1721435488352467</v>
      </c>
      <c r="U169" s="133">
        <f t="shared" si="91"/>
        <v>78.89357903718772</v>
      </c>
      <c r="V169" s="137">
        <v>78.89357903718772</v>
      </c>
      <c r="W169" s="129">
        <f t="shared" si="85"/>
        <v>4.7336147422312633</v>
      </c>
      <c r="X169" s="132">
        <f t="shared" si="86"/>
        <v>83.627193779418988</v>
      </c>
      <c r="Y169" s="137">
        <v>83.627193779418988</v>
      </c>
      <c r="Z169" s="129">
        <f t="shared" si="81"/>
        <v>6.6901755023535188</v>
      </c>
      <c r="AA169" s="132">
        <f t="shared" si="82"/>
        <v>90.3173692817725</v>
      </c>
      <c r="AB169" s="132">
        <f t="shared" si="136"/>
        <v>356.11179980030437</v>
      </c>
      <c r="AC169" s="137">
        <v>90.3173692817725</v>
      </c>
      <c r="AD169" s="129">
        <f t="shared" si="79"/>
        <v>9.0317369281772493</v>
      </c>
      <c r="AE169" s="134">
        <f t="shared" si="80"/>
        <v>99.349106209949753</v>
      </c>
      <c r="AF169" s="137">
        <v>106.30354364464624</v>
      </c>
      <c r="AG169" s="137">
        <v>99.349106209949753</v>
      </c>
      <c r="AH169" s="129">
        <f t="shared" si="76"/>
        <v>6.9544374346964828</v>
      </c>
      <c r="AI169" s="132">
        <f t="shared" si="77"/>
        <v>106.30354364464624</v>
      </c>
      <c r="AK169" s="132">
        <f t="shared" si="78"/>
        <v>15.945531546696937</v>
      </c>
      <c r="AL169" s="134">
        <f t="shared" si="68"/>
        <v>122.24907519134318</v>
      </c>
      <c r="AM169" s="129">
        <f t="shared" si="69"/>
        <v>28.488943984024349</v>
      </c>
      <c r="AN169" s="134">
        <f t="shared" si="70"/>
        <v>384.6007437843287</v>
      </c>
      <c r="AP169" s="137">
        <v>132.02900120665063</v>
      </c>
      <c r="AQ169" s="129">
        <f t="shared" si="83"/>
        <v>9.2420300844655454</v>
      </c>
      <c r="AR169" s="134">
        <f t="shared" si="84"/>
        <v>141.27103129111617</v>
      </c>
      <c r="AS169" s="137">
        <v>152.57271379440547</v>
      </c>
      <c r="AT169" s="137">
        <v>141.27103129111617</v>
      </c>
      <c r="AU169" s="129">
        <f t="shared" si="62"/>
        <v>11.301682503289294</v>
      </c>
      <c r="AV169" s="134">
        <f t="shared" si="63"/>
        <v>152.57271379440547</v>
      </c>
      <c r="AW169" s="135">
        <f t="shared" si="64"/>
        <v>12.205817103552437</v>
      </c>
      <c r="AX169" s="135">
        <f t="shared" si="65"/>
        <v>164.77853089795792</v>
      </c>
      <c r="AY169" s="137">
        <v>164.77853089795792</v>
      </c>
      <c r="AZ169" s="135">
        <f t="shared" si="66"/>
        <v>14.830067780816213</v>
      </c>
      <c r="BA169" s="135">
        <f t="shared" si="67"/>
        <v>179.60859867877414</v>
      </c>
      <c r="BB169" s="137">
        <v>179.60859867877414</v>
      </c>
      <c r="BC169" s="135">
        <f t="shared" si="71"/>
        <v>16.164773881089673</v>
      </c>
      <c r="BD169" s="135">
        <f t="shared" si="72"/>
        <v>195.77337255986382</v>
      </c>
      <c r="BE169" s="137">
        <v>195.77337255986382</v>
      </c>
      <c r="BF169" s="135">
        <f t="shared" si="73"/>
        <v>17.619603530387742</v>
      </c>
      <c r="BG169" s="135">
        <f t="shared" si="74"/>
        <v>213.39297609025155</v>
      </c>
      <c r="BH169" s="137">
        <v>239.00013322108174</v>
      </c>
      <c r="BI169" s="137">
        <v>213.39297609025155</v>
      </c>
      <c r="BJ169" s="135">
        <f t="shared" si="137"/>
        <v>25.607157130830185</v>
      </c>
      <c r="BK169" s="135">
        <f t="shared" si="138"/>
        <v>239.00013322108174</v>
      </c>
      <c r="BL169" s="135">
        <f t="shared" si="139"/>
        <v>9.5600053288432694</v>
      </c>
      <c r="BM169" s="135">
        <f t="shared" si="140"/>
        <v>248.560138549925</v>
      </c>
      <c r="BN169" s="168">
        <v>260.98814547742126</v>
      </c>
      <c r="BO169" s="168">
        <v>248.560138549925</v>
      </c>
      <c r="BP169" s="135">
        <f t="shared" si="127"/>
        <v>12.428006927496249</v>
      </c>
      <c r="BQ169" s="135">
        <f t="shared" si="128"/>
        <v>260.98814547742126</v>
      </c>
      <c r="BR169" s="135">
        <f t="shared" si="129"/>
        <v>33.928458912064762</v>
      </c>
      <c r="BS169" s="135">
        <f t="shared" si="130"/>
        <v>294.916604389486</v>
      </c>
      <c r="BT169" s="168">
        <v>309.66243460896033</v>
      </c>
      <c r="BU169" s="129">
        <f t="shared" si="131"/>
        <v>46.44936519134405</v>
      </c>
      <c r="BV169" s="168">
        <v>294.916604389486</v>
      </c>
      <c r="BW169" s="135">
        <f t="shared" si="132"/>
        <v>14.7458302194743</v>
      </c>
      <c r="BX169" s="135">
        <f t="shared" si="133"/>
        <v>309.66243460896033</v>
      </c>
      <c r="BY169" s="132">
        <f t="shared" si="134"/>
        <v>356.11179980030437</v>
      </c>
    </row>
    <row r="170" spans="1:77" ht="16.5" customHeight="1" thickBot="1" x14ac:dyDescent="0.35">
      <c r="A170" s="5"/>
      <c r="B170" s="92" t="s">
        <v>378</v>
      </c>
      <c r="C170" s="95">
        <v>6683</v>
      </c>
      <c r="D170" s="88" t="s">
        <v>28</v>
      </c>
      <c r="E170" s="88" t="s">
        <v>194</v>
      </c>
      <c r="F170" s="96">
        <v>34.93</v>
      </c>
      <c r="G170" s="112">
        <v>46.6</v>
      </c>
      <c r="H170" s="112">
        <v>12</v>
      </c>
      <c r="I170" s="97" t="s">
        <v>9</v>
      </c>
      <c r="J170" s="93">
        <f t="shared" si="141"/>
        <v>4781.239397975658</v>
      </c>
      <c r="K170" s="57">
        <v>162.90277325898319</v>
      </c>
      <c r="M170" s="139"/>
      <c r="N170" s="139"/>
      <c r="P170" s="132"/>
      <c r="R170" s="132"/>
      <c r="S170" s="139"/>
      <c r="U170" s="133"/>
      <c r="V170" s="139"/>
      <c r="X170" s="132"/>
      <c r="Y170" s="139"/>
      <c r="AA170" s="132"/>
      <c r="AB170" s="132"/>
      <c r="AC170" s="139"/>
      <c r="AE170" s="134"/>
      <c r="AF170" s="139"/>
      <c r="AG170" s="139"/>
      <c r="AI170" s="132"/>
      <c r="AK170" s="132"/>
      <c r="AL170" s="134"/>
      <c r="AN170" s="134"/>
      <c r="AP170" s="139"/>
      <c r="AR170" s="134"/>
      <c r="AS170" s="139"/>
      <c r="AT170" s="139"/>
      <c r="AV170" s="134"/>
      <c r="AW170" s="135"/>
      <c r="AX170" s="135"/>
      <c r="AY170" s="139"/>
      <c r="AZ170" s="135"/>
      <c r="BA170" s="135"/>
      <c r="BB170" s="139"/>
      <c r="BC170" s="135"/>
      <c r="BD170" s="135"/>
      <c r="BE170" s="139"/>
      <c r="BF170" s="135"/>
      <c r="BG170" s="135"/>
      <c r="BH170" s="139"/>
      <c r="BI170" s="139"/>
      <c r="BJ170" s="135"/>
      <c r="BK170" s="135"/>
      <c r="BL170" s="135"/>
      <c r="BM170" s="135"/>
      <c r="BN170" s="169"/>
      <c r="BP170" s="135">
        <f t="shared" si="127"/>
        <v>0</v>
      </c>
      <c r="BQ170" s="135">
        <f t="shared" si="128"/>
        <v>0</v>
      </c>
      <c r="BR170" s="135">
        <f t="shared" si="129"/>
        <v>0</v>
      </c>
      <c r="BS170" s="135">
        <f t="shared" si="130"/>
        <v>0</v>
      </c>
      <c r="BT170" s="169"/>
      <c r="BU170" s="129">
        <f t="shared" si="131"/>
        <v>0</v>
      </c>
      <c r="BV170" s="169"/>
      <c r="BW170" s="135">
        <f t="shared" si="132"/>
        <v>0</v>
      </c>
      <c r="BX170" s="135">
        <f t="shared" si="133"/>
        <v>0</v>
      </c>
      <c r="BY170" s="132">
        <f t="shared" si="134"/>
        <v>0</v>
      </c>
    </row>
    <row r="171" spans="1:77" ht="16.2" thickTop="1" x14ac:dyDescent="0.3">
      <c r="A171" s="5"/>
      <c r="B171" s="92" t="s">
        <v>315</v>
      </c>
      <c r="C171" s="95">
        <v>5962</v>
      </c>
      <c r="D171" s="88" t="s">
        <v>28</v>
      </c>
      <c r="E171" s="88" t="s">
        <v>192</v>
      </c>
      <c r="F171" s="96">
        <v>54</v>
      </c>
      <c r="G171" s="112">
        <v>73</v>
      </c>
      <c r="H171" s="112">
        <v>12</v>
      </c>
      <c r="I171" s="97" t="s">
        <v>9</v>
      </c>
      <c r="J171" s="93">
        <f t="shared" si="141"/>
        <v>8097.2259203133453</v>
      </c>
      <c r="K171" s="57">
        <v>328.97591104930075</v>
      </c>
      <c r="M171" s="142">
        <v>33.208328442926259</v>
      </c>
      <c r="N171" s="142">
        <v>31.328611738609681</v>
      </c>
      <c r="O171" s="129">
        <f t="shared" si="95"/>
        <v>1.8797167043165808</v>
      </c>
      <c r="P171" s="132">
        <f t="shared" si="87"/>
        <v>33.208328442926259</v>
      </c>
      <c r="Q171" s="129">
        <f t="shared" si="88"/>
        <v>4.317082697580414</v>
      </c>
      <c r="R171" s="132">
        <f t="shared" si="89"/>
        <v>37.525411140506677</v>
      </c>
      <c r="S171" s="142">
        <v>37.525411140506677</v>
      </c>
      <c r="T171" s="129">
        <f t="shared" si="90"/>
        <v>3.7525411140506675</v>
      </c>
      <c r="U171" s="133">
        <f t="shared" si="91"/>
        <v>41.277952254557341</v>
      </c>
      <c r="V171" s="142">
        <v>41.277952254557341</v>
      </c>
      <c r="W171" s="129">
        <f t="shared" si="85"/>
        <v>2.4766771352734405</v>
      </c>
      <c r="X171" s="132">
        <f t="shared" si="86"/>
        <v>43.754629389830782</v>
      </c>
      <c r="Y171" s="142">
        <v>43.754629389830782</v>
      </c>
      <c r="Z171" s="129">
        <f t="shared" si="81"/>
        <v>3.5003703511864628</v>
      </c>
      <c r="AA171" s="132">
        <f t="shared" si="82"/>
        <v>47.254999741017244</v>
      </c>
      <c r="AB171" s="132">
        <f t="shared" ref="AB171:AB181" si="142">K176</f>
        <v>186.32144781405557</v>
      </c>
      <c r="AC171" s="142">
        <v>47.254999741017244</v>
      </c>
      <c r="AD171" s="129">
        <f t="shared" si="79"/>
        <v>4.7254999741017247</v>
      </c>
      <c r="AE171" s="134">
        <f t="shared" si="80"/>
        <v>51.980499715118967</v>
      </c>
      <c r="AF171" s="142">
        <v>55.619134695177294</v>
      </c>
      <c r="AG171" s="142">
        <v>51.980499715118967</v>
      </c>
      <c r="AH171" s="129">
        <f t="shared" si="76"/>
        <v>3.6386349800583275</v>
      </c>
      <c r="AI171" s="132">
        <f t="shared" si="77"/>
        <v>55.619134695177294</v>
      </c>
      <c r="AK171" s="132">
        <f t="shared" si="78"/>
        <v>8.3428702042765952</v>
      </c>
      <c r="AL171" s="134">
        <f t="shared" si="68"/>
        <v>63.962004899453888</v>
      </c>
      <c r="AM171" s="129">
        <f t="shared" si="69"/>
        <v>14.905715825124446</v>
      </c>
      <c r="AN171" s="134">
        <f t="shared" si="70"/>
        <v>201.22716363918002</v>
      </c>
      <c r="AP171" s="142">
        <v>69.078965291410199</v>
      </c>
      <c r="AQ171" s="129">
        <f t="shared" si="83"/>
        <v>4.8355275703987139</v>
      </c>
      <c r="AR171" s="134">
        <f t="shared" si="84"/>
        <v>73.91449286180891</v>
      </c>
      <c r="AS171" s="142">
        <v>79.827652290753619</v>
      </c>
      <c r="AT171" s="142">
        <v>73.91449286180891</v>
      </c>
      <c r="AU171" s="129">
        <f t="shared" ref="AU171:AU242" si="143">AT171/100*8</f>
        <v>5.9131594289447129</v>
      </c>
      <c r="AV171" s="134">
        <f t="shared" ref="AV171:AV242" si="144">AT171+AU171</f>
        <v>79.827652290753619</v>
      </c>
      <c r="AW171" s="135">
        <f t="shared" ref="AW171:AW242" si="145">AS171/100*8</f>
        <v>6.3862121832602892</v>
      </c>
      <c r="AX171" s="135">
        <f t="shared" ref="AX171:AX242" si="146">AS171+AW171</f>
        <v>86.213864474013903</v>
      </c>
      <c r="AY171" s="142">
        <v>86.213864474013903</v>
      </c>
      <c r="AZ171" s="135">
        <f t="shared" ref="AZ171:AZ242" si="147">AY171/100*9</f>
        <v>7.7592478026612515</v>
      </c>
      <c r="BA171" s="135">
        <f t="shared" ref="BA171:BA242" si="148">AY171+AZ171</f>
        <v>93.973112276675153</v>
      </c>
      <c r="BB171" s="142">
        <v>93.973112276675153</v>
      </c>
      <c r="BC171" s="135">
        <f t="shared" ref="BC171:BC242" si="149">BB171/100*9</f>
        <v>8.4575801049007637</v>
      </c>
      <c r="BD171" s="135">
        <f t="shared" ref="BD171:BD242" si="150">BB171+BC171</f>
        <v>102.43069238157591</v>
      </c>
      <c r="BE171" s="142">
        <v>102.43069238157591</v>
      </c>
      <c r="BF171" s="135">
        <f t="shared" ref="BF171:BF242" si="151">BE171/100*9</f>
        <v>9.2187623143418325</v>
      </c>
      <c r="BG171" s="135">
        <f t="shared" ref="BG171:BG242" si="152">BE171+BF171</f>
        <v>111.64945469591774</v>
      </c>
      <c r="BH171" s="142">
        <v>125.04738925942787</v>
      </c>
      <c r="BI171" s="142">
        <v>111.64945469591774</v>
      </c>
      <c r="BJ171" s="135">
        <f t="shared" si="137"/>
        <v>13.397934563510129</v>
      </c>
      <c r="BK171" s="135">
        <f t="shared" si="138"/>
        <v>125.04738925942787</v>
      </c>
      <c r="BL171" s="135">
        <f t="shared" si="139"/>
        <v>5.0018955703771146</v>
      </c>
      <c r="BM171" s="135">
        <f t="shared" si="140"/>
        <v>130.04928482980498</v>
      </c>
      <c r="BN171" s="131">
        <v>136.55174907129523</v>
      </c>
      <c r="BO171" s="131">
        <v>130.04928482980498</v>
      </c>
      <c r="BP171" s="135">
        <f t="shared" si="127"/>
        <v>6.5024642414902489</v>
      </c>
      <c r="BQ171" s="135">
        <f t="shared" si="128"/>
        <v>136.55174907129523</v>
      </c>
      <c r="BR171" s="135">
        <f t="shared" si="129"/>
        <v>17.751727379268381</v>
      </c>
      <c r="BS171" s="135">
        <f t="shared" si="130"/>
        <v>154.30347645056361</v>
      </c>
      <c r="BT171" s="131">
        <v>162.01865027309179</v>
      </c>
      <c r="BU171" s="129">
        <f t="shared" si="131"/>
        <v>24.30279754096377</v>
      </c>
      <c r="BV171" s="131">
        <v>154.30347645056361</v>
      </c>
      <c r="BW171" s="135">
        <f t="shared" si="132"/>
        <v>7.7151738225281807</v>
      </c>
      <c r="BX171" s="135">
        <f t="shared" si="133"/>
        <v>162.01865027309179</v>
      </c>
      <c r="BY171" s="132">
        <f t="shared" si="134"/>
        <v>186.32144781405557</v>
      </c>
    </row>
    <row r="172" spans="1:77" ht="16.5" customHeight="1" x14ac:dyDescent="0.3">
      <c r="A172" s="5"/>
      <c r="B172" s="92" t="s">
        <v>316</v>
      </c>
      <c r="C172" s="95">
        <v>8739</v>
      </c>
      <c r="D172" s="88" t="s">
        <v>28</v>
      </c>
      <c r="E172" s="88" t="s">
        <v>195</v>
      </c>
      <c r="F172" s="96">
        <v>38.1</v>
      </c>
      <c r="G172" s="112">
        <v>60.3</v>
      </c>
      <c r="H172" s="112" t="s">
        <v>50</v>
      </c>
      <c r="I172" s="97" t="s">
        <v>9</v>
      </c>
      <c r="J172" s="93">
        <f t="shared" si="141"/>
        <v>5143.2931608513218</v>
      </c>
      <c r="K172" s="57">
        <v>130.22237423065937</v>
      </c>
      <c r="M172" s="136">
        <v>33.208328442926259</v>
      </c>
      <c r="N172" s="136">
        <v>31.328611738609681</v>
      </c>
      <c r="O172" s="129">
        <f t="shared" si="95"/>
        <v>1.8797167043165808</v>
      </c>
      <c r="P172" s="132">
        <f t="shared" si="87"/>
        <v>33.208328442926259</v>
      </c>
      <c r="Q172" s="129">
        <f t="shared" si="88"/>
        <v>4.317082697580414</v>
      </c>
      <c r="R172" s="132">
        <f t="shared" si="89"/>
        <v>37.525411140506677</v>
      </c>
      <c r="S172" s="136">
        <v>37.525411140506677</v>
      </c>
      <c r="T172" s="129">
        <f t="shared" si="90"/>
        <v>3.7525411140506675</v>
      </c>
      <c r="U172" s="133">
        <f t="shared" si="91"/>
        <v>41.277952254557341</v>
      </c>
      <c r="V172" s="136">
        <v>41.277952254557341</v>
      </c>
      <c r="W172" s="129">
        <f t="shared" si="85"/>
        <v>2.4766771352734405</v>
      </c>
      <c r="X172" s="132">
        <f t="shared" si="86"/>
        <v>43.754629389830782</v>
      </c>
      <c r="Y172" s="136">
        <v>43.754629389830782</v>
      </c>
      <c r="Z172" s="129">
        <f t="shared" si="81"/>
        <v>3.5003703511864628</v>
      </c>
      <c r="AA172" s="132">
        <f t="shared" si="82"/>
        <v>47.254999741017244</v>
      </c>
      <c r="AB172" s="132">
        <f t="shared" si="142"/>
        <v>186.32144781405557</v>
      </c>
      <c r="AC172" s="136">
        <v>47.254999741017244</v>
      </c>
      <c r="AD172" s="129">
        <f t="shared" si="79"/>
        <v>4.7254999741017247</v>
      </c>
      <c r="AE172" s="134">
        <f t="shared" si="80"/>
        <v>51.980499715118967</v>
      </c>
      <c r="AF172" s="136">
        <v>55.619134695177294</v>
      </c>
      <c r="AG172" s="136">
        <v>51.980499715118967</v>
      </c>
      <c r="AH172" s="129">
        <f t="shared" si="76"/>
        <v>3.6386349800583275</v>
      </c>
      <c r="AI172" s="132">
        <f t="shared" si="77"/>
        <v>55.619134695177294</v>
      </c>
      <c r="AK172" s="132">
        <f t="shared" si="78"/>
        <v>8.3428702042765952</v>
      </c>
      <c r="AL172" s="134">
        <f t="shared" si="68"/>
        <v>63.962004899453888</v>
      </c>
      <c r="AM172" s="129">
        <f t="shared" si="69"/>
        <v>14.905715825124446</v>
      </c>
      <c r="AN172" s="134">
        <f t="shared" si="70"/>
        <v>201.22716363918002</v>
      </c>
      <c r="AP172" s="136">
        <v>69.078965291410199</v>
      </c>
      <c r="AQ172" s="129">
        <f t="shared" si="83"/>
        <v>4.8355275703987139</v>
      </c>
      <c r="AR172" s="134">
        <f t="shared" si="84"/>
        <v>73.91449286180891</v>
      </c>
      <c r="AS172" s="136">
        <v>79.827652290753619</v>
      </c>
      <c r="AT172" s="136">
        <v>73.91449286180891</v>
      </c>
      <c r="AU172" s="129">
        <f t="shared" si="143"/>
        <v>5.9131594289447129</v>
      </c>
      <c r="AV172" s="134">
        <f t="shared" si="144"/>
        <v>79.827652290753619</v>
      </c>
      <c r="AW172" s="135">
        <f t="shared" si="145"/>
        <v>6.3862121832602892</v>
      </c>
      <c r="AX172" s="135">
        <f t="shared" si="146"/>
        <v>86.213864474013903</v>
      </c>
      <c r="AY172" s="136">
        <v>86.213864474013903</v>
      </c>
      <c r="AZ172" s="135">
        <f t="shared" si="147"/>
        <v>7.7592478026612515</v>
      </c>
      <c r="BA172" s="135">
        <f t="shared" si="148"/>
        <v>93.973112276675153</v>
      </c>
      <c r="BB172" s="136">
        <v>93.973112276675153</v>
      </c>
      <c r="BC172" s="135">
        <f t="shared" si="149"/>
        <v>8.4575801049007637</v>
      </c>
      <c r="BD172" s="135">
        <f t="shared" si="150"/>
        <v>102.43069238157591</v>
      </c>
      <c r="BE172" s="136">
        <v>102.43069238157591</v>
      </c>
      <c r="BF172" s="135">
        <f t="shared" si="151"/>
        <v>9.2187623143418325</v>
      </c>
      <c r="BG172" s="135">
        <f t="shared" si="152"/>
        <v>111.64945469591774</v>
      </c>
      <c r="BH172" s="136">
        <v>125.04738925942787</v>
      </c>
      <c r="BI172" s="136">
        <v>111.64945469591774</v>
      </c>
      <c r="BJ172" s="135">
        <f t="shared" si="137"/>
        <v>13.397934563510129</v>
      </c>
      <c r="BK172" s="135">
        <f t="shared" si="138"/>
        <v>125.04738925942787</v>
      </c>
      <c r="BL172" s="135">
        <f t="shared" si="139"/>
        <v>5.0018955703771146</v>
      </c>
      <c r="BM172" s="135">
        <f t="shared" si="140"/>
        <v>130.04928482980498</v>
      </c>
      <c r="BN172" s="136">
        <v>136.55174907129523</v>
      </c>
      <c r="BO172" s="136">
        <v>130.04928482980498</v>
      </c>
      <c r="BP172" s="135">
        <f t="shared" si="127"/>
        <v>6.5024642414902489</v>
      </c>
      <c r="BQ172" s="135">
        <f t="shared" si="128"/>
        <v>136.55174907129523</v>
      </c>
      <c r="BR172" s="135">
        <f t="shared" si="129"/>
        <v>17.751727379268381</v>
      </c>
      <c r="BS172" s="135">
        <f t="shared" si="130"/>
        <v>154.30347645056361</v>
      </c>
      <c r="BT172" s="136">
        <v>162.01865027309179</v>
      </c>
      <c r="BU172" s="129">
        <f t="shared" si="131"/>
        <v>24.30279754096377</v>
      </c>
      <c r="BV172" s="136">
        <v>154.30347645056361</v>
      </c>
      <c r="BW172" s="135">
        <f t="shared" si="132"/>
        <v>7.7151738225281807</v>
      </c>
      <c r="BX172" s="135">
        <f t="shared" si="133"/>
        <v>162.01865027309179</v>
      </c>
      <c r="BY172" s="132">
        <f t="shared" si="134"/>
        <v>186.32144781405557</v>
      </c>
    </row>
    <row r="173" spans="1:77" ht="16.5" customHeight="1" x14ac:dyDescent="0.3">
      <c r="A173" s="5"/>
      <c r="B173" s="92" t="s">
        <v>379</v>
      </c>
      <c r="C173" s="95">
        <v>8657</v>
      </c>
      <c r="D173" s="88" t="s">
        <v>28</v>
      </c>
      <c r="E173" s="88" t="s">
        <v>196</v>
      </c>
      <c r="F173" s="280" t="s">
        <v>43</v>
      </c>
      <c r="G173" s="280" t="s">
        <v>51</v>
      </c>
      <c r="H173" s="112" t="s">
        <v>52</v>
      </c>
      <c r="I173" s="97" t="s">
        <v>9</v>
      </c>
      <c r="J173" s="93">
        <f t="shared" si="141"/>
        <v>10386.683538497684</v>
      </c>
      <c r="K173" s="57">
        <v>356.11179980030437</v>
      </c>
      <c r="M173" s="136">
        <v>37.378014680000007</v>
      </c>
      <c r="N173" s="136">
        <v>35.262278000000009</v>
      </c>
      <c r="O173" s="129">
        <f t="shared" si="95"/>
        <v>2.1157366800000004</v>
      </c>
      <c r="P173" s="132">
        <f t="shared" si="87"/>
        <v>37.378014680000007</v>
      </c>
      <c r="Q173" s="129">
        <f t="shared" si="88"/>
        <v>4.8591419084000007</v>
      </c>
      <c r="R173" s="132">
        <f t="shared" si="89"/>
        <v>42.237156588400005</v>
      </c>
      <c r="S173" s="136">
        <v>42.237156588400005</v>
      </c>
      <c r="T173" s="129">
        <f t="shared" si="90"/>
        <v>4.2237156588400007</v>
      </c>
      <c r="U173" s="133">
        <f t="shared" si="91"/>
        <v>46.460872247240005</v>
      </c>
      <c r="V173" s="136">
        <v>46.460872247240005</v>
      </c>
      <c r="W173" s="129">
        <f t="shared" si="85"/>
        <v>2.7876523348344002</v>
      </c>
      <c r="X173" s="132">
        <f t="shared" si="86"/>
        <v>49.248524582074403</v>
      </c>
      <c r="Y173" s="136">
        <v>49.248524582074403</v>
      </c>
      <c r="Z173" s="129">
        <f t="shared" si="81"/>
        <v>3.9398819665659524</v>
      </c>
      <c r="AA173" s="132">
        <f t="shared" si="82"/>
        <v>53.188406548640359</v>
      </c>
      <c r="AB173" s="132">
        <f t="shared" si="142"/>
        <v>209.71624101953569</v>
      </c>
      <c r="AC173" s="136">
        <v>53.188406548640359</v>
      </c>
      <c r="AD173" s="129">
        <f t="shared" si="79"/>
        <v>5.3188406548640357</v>
      </c>
      <c r="AE173" s="134">
        <f t="shared" si="80"/>
        <v>58.507247203504392</v>
      </c>
      <c r="AF173" s="136">
        <v>62.602754507749701</v>
      </c>
      <c r="AG173" s="136">
        <v>58.507247203504392</v>
      </c>
      <c r="AH173" s="129">
        <f t="shared" si="76"/>
        <v>4.0955073042453067</v>
      </c>
      <c r="AI173" s="132">
        <f t="shared" si="77"/>
        <v>62.602754507749701</v>
      </c>
      <c r="AK173" s="132">
        <f t="shared" si="78"/>
        <v>9.3904131761624559</v>
      </c>
      <c r="AL173" s="134">
        <f t="shared" si="68"/>
        <v>71.993167683912162</v>
      </c>
      <c r="AM173" s="129">
        <f t="shared" si="69"/>
        <v>16.777299281562854</v>
      </c>
      <c r="AN173" s="134">
        <f t="shared" si="70"/>
        <v>226.49354030109853</v>
      </c>
      <c r="AP173" s="136">
        <v>77.752621098625141</v>
      </c>
      <c r="AQ173" s="129">
        <f t="shared" si="83"/>
        <v>5.4426834769037598</v>
      </c>
      <c r="AR173" s="134">
        <f t="shared" si="84"/>
        <v>83.195304575528894</v>
      </c>
      <c r="AS173" s="136">
        <v>89.850928941571212</v>
      </c>
      <c r="AT173" s="136">
        <v>83.195304575528894</v>
      </c>
      <c r="AU173" s="129">
        <f t="shared" si="143"/>
        <v>6.6556243660423116</v>
      </c>
      <c r="AV173" s="134">
        <f t="shared" si="144"/>
        <v>89.850928941571212</v>
      </c>
      <c r="AW173" s="135">
        <f t="shared" si="145"/>
        <v>7.1880743153256965</v>
      </c>
      <c r="AX173" s="135">
        <f t="shared" si="146"/>
        <v>97.039003256896905</v>
      </c>
      <c r="AY173" s="136">
        <v>97.039003256896905</v>
      </c>
      <c r="AZ173" s="135">
        <f t="shared" si="147"/>
        <v>8.7335102931207214</v>
      </c>
      <c r="BA173" s="135">
        <f t="shared" si="148"/>
        <v>105.77251355001762</v>
      </c>
      <c r="BB173" s="136">
        <v>105.77251355001762</v>
      </c>
      <c r="BC173" s="135">
        <f t="shared" si="149"/>
        <v>9.5195262195015857</v>
      </c>
      <c r="BD173" s="135">
        <f t="shared" si="150"/>
        <v>115.29203976951921</v>
      </c>
      <c r="BE173" s="136">
        <v>115.29203976951921</v>
      </c>
      <c r="BF173" s="135">
        <f t="shared" si="151"/>
        <v>10.376283579256729</v>
      </c>
      <c r="BG173" s="135">
        <f t="shared" si="152"/>
        <v>125.66832334877594</v>
      </c>
      <c r="BH173" s="136">
        <v>140.74852215062904</v>
      </c>
      <c r="BI173" s="136">
        <v>125.66832334877594</v>
      </c>
      <c r="BJ173" s="135">
        <f t="shared" si="137"/>
        <v>15.080198801853111</v>
      </c>
      <c r="BK173" s="135">
        <f t="shared" si="138"/>
        <v>140.74852215062904</v>
      </c>
      <c r="BL173" s="135">
        <f t="shared" si="139"/>
        <v>5.6299408860251621</v>
      </c>
      <c r="BM173" s="135">
        <f t="shared" si="140"/>
        <v>146.37846303665421</v>
      </c>
      <c r="BN173" s="136">
        <v>153.69738618848692</v>
      </c>
      <c r="BO173" s="136">
        <v>146.37846303665421</v>
      </c>
      <c r="BP173" s="135">
        <f t="shared" si="127"/>
        <v>7.3189231518327098</v>
      </c>
      <c r="BQ173" s="135">
        <f t="shared" si="128"/>
        <v>153.69738618848692</v>
      </c>
      <c r="BR173" s="135">
        <f t="shared" si="129"/>
        <v>19.980660204503298</v>
      </c>
      <c r="BS173" s="135">
        <f t="shared" si="130"/>
        <v>173.67804639299021</v>
      </c>
      <c r="BT173" s="136">
        <v>182.36194871263973</v>
      </c>
      <c r="BU173" s="129">
        <f t="shared" si="131"/>
        <v>27.35429230689596</v>
      </c>
      <c r="BV173" s="136">
        <v>173.67804639299021</v>
      </c>
      <c r="BW173" s="135">
        <f t="shared" si="132"/>
        <v>8.6839023196495102</v>
      </c>
      <c r="BX173" s="135">
        <f t="shared" si="133"/>
        <v>182.36194871263973</v>
      </c>
      <c r="BY173" s="132">
        <f t="shared" si="134"/>
        <v>209.71624101953569</v>
      </c>
    </row>
    <row r="174" spans="1:77" ht="16.5" customHeight="1" x14ac:dyDescent="0.3">
      <c r="A174" s="5"/>
      <c r="B174" s="92" t="s">
        <v>380</v>
      </c>
      <c r="C174" s="95"/>
      <c r="D174" s="88" t="s">
        <v>659</v>
      </c>
      <c r="E174" s="88" t="s">
        <v>197</v>
      </c>
      <c r="F174" s="280" t="s">
        <v>37</v>
      </c>
      <c r="G174" s="280" t="s">
        <v>53</v>
      </c>
      <c r="H174" s="112">
        <v>9</v>
      </c>
      <c r="I174" s="97" t="s">
        <v>9</v>
      </c>
      <c r="J174" s="93">
        <f t="shared" si="141"/>
        <v>4111.4821643064788</v>
      </c>
      <c r="K174" s="57">
        <v>346</v>
      </c>
      <c r="M174" s="136">
        <v>35.394298880000001</v>
      </c>
      <c r="N174" s="136">
        <v>33.390847999999998</v>
      </c>
      <c r="O174" s="129">
        <f t="shared" si="95"/>
        <v>2.0034508799999999</v>
      </c>
      <c r="P174" s="132">
        <f t="shared" si="87"/>
        <v>35.394298880000001</v>
      </c>
      <c r="Q174" s="129">
        <f t="shared" si="88"/>
        <v>4.6012588544000002</v>
      </c>
      <c r="R174" s="132">
        <f t="shared" si="89"/>
        <v>39.995557734400002</v>
      </c>
      <c r="S174" s="136">
        <v>39.995557734400002</v>
      </c>
      <c r="T174" s="129">
        <f t="shared" si="90"/>
        <v>3.99955577344</v>
      </c>
      <c r="U174" s="133">
        <f t="shared" si="91"/>
        <v>43.995113507840003</v>
      </c>
      <c r="V174" s="136">
        <v>43.995113507840003</v>
      </c>
      <c r="W174" s="129">
        <f t="shared" si="85"/>
        <v>2.6397068104704</v>
      </c>
      <c r="X174" s="132">
        <f t="shared" si="86"/>
        <v>46.634820318310403</v>
      </c>
      <c r="Y174" s="136">
        <v>46.634820318310403</v>
      </c>
      <c r="Z174" s="129">
        <f t="shared" si="81"/>
        <v>3.7307856254648324</v>
      </c>
      <c r="AA174" s="132">
        <f t="shared" si="82"/>
        <v>50.365605943775236</v>
      </c>
      <c r="AB174" s="132">
        <f t="shared" si="142"/>
        <v>198.58623787761763</v>
      </c>
      <c r="AC174" s="136">
        <v>50.365605943775236</v>
      </c>
      <c r="AD174" s="129">
        <f t="shared" si="79"/>
        <v>5.0365605943775238</v>
      </c>
      <c r="AE174" s="134">
        <f t="shared" si="80"/>
        <v>55.402166538152763</v>
      </c>
      <c r="AF174" s="136">
        <v>59.280318195823455</v>
      </c>
      <c r="AG174" s="136">
        <v>55.402166538152763</v>
      </c>
      <c r="AH174" s="129">
        <f t="shared" si="76"/>
        <v>3.8781516576706934</v>
      </c>
      <c r="AI174" s="132">
        <f t="shared" si="77"/>
        <v>59.280318195823455</v>
      </c>
      <c r="AK174" s="132">
        <f t="shared" si="78"/>
        <v>8.8920477293735178</v>
      </c>
      <c r="AL174" s="134">
        <f t="shared" si="68"/>
        <v>68.172365925196971</v>
      </c>
      <c r="AM174" s="129">
        <f t="shared" si="69"/>
        <v>15.886899030209412</v>
      </c>
      <c r="AN174" s="134">
        <f t="shared" si="70"/>
        <v>214.47313690782704</v>
      </c>
      <c r="AP174" s="136">
        <v>73.626155199212732</v>
      </c>
      <c r="AQ174" s="129">
        <f t="shared" si="83"/>
        <v>5.1538308639448909</v>
      </c>
      <c r="AR174" s="134">
        <f t="shared" si="84"/>
        <v>78.779986063157622</v>
      </c>
      <c r="AS174" s="136">
        <v>85.082384948210233</v>
      </c>
      <c r="AT174" s="136">
        <v>78.779986063157622</v>
      </c>
      <c r="AU174" s="129">
        <f t="shared" si="143"/>
        <v>6.30239888505261</v>
      </c>
      <c r="AV174" s="134">
        <f t="shared" si="144"/>
        <v>85.082384948210233</v>
      </c>
      <c r="AW174" s="135">
        <f t="shared" si="145"/>
        <v>6.8065907958568186</v>
      </c>
      <c r="AX174" s="135">
        <f t="shared" si="146"/>
        <v>91.888975744067054</v>
      </c>
      <c r="AY174" s="136">
        <v>91.888975744067054</v>
      </c>
      <c r="AZ174" s="135">
        <f t="shared" si="147"/>
        <v>8.2700078169660358</v>
      </c>
      <c r="BA174" s="135">
        <f t="shared" si="148"/>
        <v>100.1589835610331</v>
      </c>
      <c r="BB174" s="136">
        <v>100.1589835610331</v>
      </c>
      <c r="BC174" s="135">
        <f t="shared" si="149"/>
        <v>9.0143085204929783</v>
      </c>
      <c r="BD174" s="135">
        <f t="shared" si="150"/>
        <v>109.17329208152607</v>
      </c>
      <c r="BE174" s="136">
        <v>109.17329208152607</v>
      </c>
      <c r="BF174" s="135">
        <f t="shared" si="151"/>
        <v>9.8255962873373459</v>
      </c>
      <c r="BG174" s="135">
        <f t="shared" si="152"/>
        <v>118.99888836886342</v>
      </c>
      <c r="BH174" s="136">
        <v>133.27875497312704</v>
      </c>
      <c r="BI174" s="136">
        <v>118.99888836886342</v>
      </c>
      <c r="BJ174" s="135">
        <f t="shared" si="137"/>
        <v>14.27986660426361</v>
      </c>
      <c r="BK174" s="135">
        <f t="shared" si="138"/>
        <v>133.27875497312704</v>
      </c>
      <c r="BL174" s="135">
        <f t="shared" si="139"/>
        <v>5.3311501989250818</v>
      </c>
      <c r="BM174" s="135">
        <f t="shared" si="140"/>
        <v>138.60990517205212</v>
      </c>
      <c r="BN174" s="136">
        <v>145.54040043065473</v>
      </c>
      <c r="BO174" s="136">
        <v>138.60990517205212</v>
      </c>
      <c r="BP174" s="135">
        <f t="shared" si="127"/>
        <v>6.9304952586026056</v>
      </c>
      <c r="BQ174" s="135">
        <f t="shared" si="128"/>
        <v>145.54040043065473</v>
      </c>
      <c r="BR174" s="135">
        <f t="shared" si="129"/>
        <v>18.920252055985113</v>
      </c>
      <c r="BS174" s="135">
        <f t="shared" si="130"/>
        <v>164.46065248663984</v>
      </c>
      <c r="BT174" s="136">
        <v>172.68368511097185</v>
      </c>
      <c r="BU174" s="129">
        <f t="shared" si="131"/>
        <v>25.902552766645776</v>
      </c>
      <c r="BV174" s="136">
        <v>164.46065248663984</v>
      </c>
      <c r="BW174" s="135">
        <f t="shared" si="132"/>
        <v>8.2230326243319922</v>
      </c>
      <c r="BX174" s="135">
        <f t="shared" si="133"/>
        <v>172.68368511097185</v>
      </c>
      <c r="BY174" s="132">
        <f t="shared" si="134"/>
        <v>198.58623787761763</v>
      </c>
    </row>
    <row r="175" spans="1:77" ht="15.6" x14ac:dyDescent="0.3">
      <c r="A175" s="5"/>
      <c r="B175" s="92" t="s">
        <v>381</v>
      </c>
      <c r="C175" s="95">
        <v>8681</v>
      </c>
      <c r="D175" s="88" t="s">
        <v>28</v>
      </c>
      <c r="E175" s="88" t="s">
        <v>198</v>
      </c>
      <c r="F175" s="96" t="s">
        <v>54</v>
      </c>
      <c r="G175" s="96" t="s">
        <v>55</v>
      </c>
      <c r="H175" s="96">
        <v>12</v>
      </c>
      <c r="I175" s="97" t="s">
        <v>9</v>
      </c>
      <c r="J175" s="93">
        <f t="shared" si="141"/>
        <v>11243.438940720174</v>
      </c>
      <c r="K175" s="57">
        <v>221</v>
      </c>
      <c r="M175" s="136">
        <v>107.99829716000001</v>
      </c>
      <c r="N175" s="136">
        <v>101.885186</v>
      </c>
      <c r="O175" s="129">
        <f t="shared" si="95"/>
        <v>6.1131111600000008</v>
      </c>
      <c r="P175" s="132">
        <f t="shared" si="87"/>
        <v>107.99829716000001</v>
      </c>
      <c r="Q175" s="129">
        <f t="shared" si="88"/>
        <v>14.039778630800001</v>
      </c>
      <c r="R175" s="132">
        <f t="shared" si="89"/>
        <v>122.03807579080001</v>
      </c>
      <c r="S175" s="136">
        <v>122.03807579080001</v>
      </c>
      <c r="T175" s="129">
        <f t="shared" si="90"/>
        <v>12.203807579080001</v>
      </c>
      <c r="U175" s="133">
        <f t="shared" si="91"/>
        <v>134.24188336988001</v>
      </c>
      <c r="V175" s="136">
        <v>134.24188336988001</v>
      </c>
      <c r="W175" s="129">
        <f t="shared" si="85"/>
        <v>8.0545130021928006</v>
      </c>
      <c r="X175" s="132">
        <f t="shared" si="86"/>
        <v>142.29639637207282</v>
      </c>
      <c r="Y175" s="136">
        <v>142.29639637207282</v>
      </c>
      <c r="Z175" s="129">
        <f t="shared" si="81"/>
        <v>11.383711709765826</v>
      </c>
      <c r="AA175" s="132">
        <f t="shared" si="82"/>
        <v>153.68010808183865</v>
      </c>
      <c r="AB175" s="132">
        <f t="shared" si="142"/>
        <v>605.94435287182034</v>
      </c>
      <c r="AC175" s="136">
        <v>153.68010808183865</v>
      </c>
      <c r="AD175" s="129">
        <f t="shared" si="79"/>
        <v>15.368010808183865</v>
      </c>
      <c r="AE175" s="134">
        <f t="shared" si="80"/>
        <v>169.04811889002252</v>
      </c>
      <c r="AF175" s="136">
        <v>180.88148721232409</v>
      </c>
      <c r="AG175" s="136">
        <v>169.04811889002252</v>
      </c>
      <c r="AH175" s="129">
        <f t="shared" si="76"/>
        <v>11.833368322301576</v>
      </c>
      <c r="AI175" s="132">
        <f t="shared" si="77"/>
        <v>180.88148721232409</v>
      </c>
      <c r="AK175" s="132">
        <f t="shared" ref="AK175:AK251" si="153">AF175/100*15</f>
        <v>27.132223081848615</v>
      </c>
      <c r="AL175" s="134">
        <f t="shared" ref="AL175:AL251" si="154">AF175+AK175</f>
        <v>208.01371029417271</v>
      </c>
      <c r="AM175" s="129">
        <f t="shared" ref="AM175:AM251" si="155">AB175/100*8</f>
        <v>48.475548229745627</v>
      </c>
      <c r="AN175" s="134">
        <f t="shared" ref="AN175:AN251" si="156">AB175+AM175</f>
        <v>654.41990110156598</v>
      </c>
      <c r="AP175" s="136">
        <v>224.65480711770653</v>
      </c>
      <c r="AQ175" s="129">
        <f t="shared" si="83"/>
        <v>15.725836498239458</v>
      </c>
      <c r="AR175" s="134">
        <f t="shared" si="84"/>
        <v>240.38064361594598</v>
      </c>
      <c r="AS175" s="136">
        <v>259.61109510522169</v>
      </c>
      <c r="AT175" s="136">
        <v>240.38064361594598</v>
      </c>
      <c r="AU175" s="129">
        <f t="shared" si="143"/>
        <v>19.23045148927568</v>
      </c>
      <c r="AV175" s="134">
        <f t="shared" si="144"/>
        <v>259.61109510522169</v>
      </c>
      <c r="AW175" s="135">
        <f t="shared" si="145"/>
        <v>20.768887608417735</v>
      </c>
      <c r="AX175" s="135">
        <f t="shared" si="146"/>
        <v>280.37998271363944</v>
      </c>
      <c r="AY175" s="136">
        <v>280.37998271363944</v>
      </c>
      <c r="AZ175" s="135">
        <f t="shared" si="147"/>
        <v>25.234198444227548</v>
      </c>
      <c r="BA175" s="135">
        <f t="shared" si="148"/>
        <v>305.61418115786699</v>
      </c>
      <c r="BB175" s="136">
        <v>305.61418115786699</v>
      </c>
      <c r="BC175" s="135">
        <f t="shared" si="149"/>
        <v>27.505276304208028</v>
      </c>
      <c r="BD175" s="135">
        <f t="shared" si="150"/>
        <v>333.11945746207505</v>
      </c>
      <c r="BE175" s="136">
        <v>333.11945746207505</v>
      </c>
      <c r="BF175" s="135">
        <f t="shared" si="151"/>
        <v>29.980751171586753</v>
      </c>
      <c r="BG175" s="135">
        <f t="shared" si="152"/>
        <v>363.10020863366179</v>
      </c>
      <c r="BH175" s="136">
        <v>406.6722336697012</v>
      </c>
      <c r="BI175" s="136">
        <v>363.10020863366179</v>
      </c>
      <c r="BJ175" s="135">
        <f t="shared" si="137"/>
        <v>43.572025036039413</v>
      </c>
      <c r="BK175" s="135">
        <f t="shared" si="138"/>
        <v>406.6722336697012</v>
      </c>
      <c r="BL175" s="135">
        <f t="shared" si="139"/>
        <v>16.266889346788048</v>
      </c>
      <c r="BM175" s="135">
        <f t="shared" si="140"/>
        <v>422.93912301648925</v>
      </c>
      <c r="BN175" s="136">
        <v>444.0860791673137</v>
      </c>
      <c r="BO175" s="136">
        <v>422.93912301648925</v>
      </c>
      <c r="BP175" s="135">
        <f t="shared" si="127"/>
        <v>21.146956150824462</v>
      </c>
      <c r="BQ175" s="135">
        <f t="shared" si="128"/>
        <v>444.0860791673137</v>
      </c>
      <c r="BR175" s="135">
        <f t="shared" si="129"/>
        <v>57.731190291750778</v>
      </c>
      <c r="BS175" s="135">
        <f t="shared" si="130"/>
        <v>501.81726945906451</v>
      </c>
      <c r="BT175" s="136">
        <v>526.90813293201768</v>
      </c>
      <c r="BU175" s="129">
        <f t="shared" si="131"/>
        <v>79.036219939802649</v>
      </c>
      <c r="BV175" s="136">
        <v>501.81726945906451</v>
      </c>
      <c r="BW175" s="135">
        <f t="shared" si="132"/>
        <v>25.090863472953227</v>
      </c>
      <c r="BX175" s="135">
        <f t="shared" si="133"/>
        <v>526.90813293201768</v>
      </c>
      <c r="BY175" s="132">
        <f t="shared" si="134"/>
        <v>605.94435287182034</v>
      </c>
    </row>
    <row r="176" spans="1:77" ht="16.5" customHeight="1" x14ac:dyDescent="0.3">
      <c r="A176" s="5"/>
      <c r="B176" s="92" t="s">
        <v>656</v>
      </c>
      <c r="C176" s="99"/>
      <c r="D176" s="100" t="s">
        <v>28</v>
      </c>
      <c r="E176" s="100" t="s">
        <v>657</v>
      </c>
      <c r="F176" s="101">
        <v>52</v>
      </c>
      <c r="G176" s="101">
        <v>68</v>
      </c>
      <c r="H176" s="321" t="s">
        <v>658</v>
      </c>
      <c r="I176" s="102" t="s">
        <v>9</v>
      </c>
      <c r="J176" s="93">
        <f t="shared" si="141"/>
        <v>10924.181326400001</v>
      </c>
      <c r="K176" s="57">
        <v>186.32144781405557</v>
      </c>
      <c r="M176" s="136">
        <v>99.690735840000002</v>
      </c>
      <c r="N176" s="136">
        <v>94.047864000000004</v>
      </c>
      <c r="O176" s="129">
        <f t="shared" si="95"/>
        <v>5.6428718399999998</v>
      </c>
      <c r="P176" s="132">
        <f t="shared" si="87"/>
        <v>99.690735840000002</v>
      </c>
      <c r="Q176" s="129">
        <f t="shared" si="88"/>
        <v>12.959795659199999</v>
      </c>
      <c r="R176" s="132">
        <f t="shared" si="89"/>
        <v>112.6505314992</v>
      </c>
      <c r="S176" s="136">
        <v>112.6505314992</v>
      </c>
      <c r="T176" s="129">
        <f t="shared" si="90"/>
        <v>11.26505314992</v>
      </c>
      <c r="U176" s="133">
        <f t="shared" si="91"/>
        <v>123.91558464912001</v>
      </c>
      <c r="V176" s="136">
        <v>123.91558464912001</v>
      </c>
      <c r="W176" s="129">
        <f t="shared" si="85"/>
        <v>7.4349350789472002</v>
      </c>
      <c r="X176" s="132">
        <f t="shared" si="86"/>
        <v>131.35051972806721</v>
      </c>
      <c r="Y176" s="136">
        <v>131.35051972806721</v>
      </c>
      <c r="Z176" s="129">
        <f t="shared" si="81"/>
        <v>10.508041578245377</v>
      </c>
      <c r="AA176" s="132">
        <f t="shared" si="82"/>
        <v>141.85856130631259</v>
      </c>
      <c r="AB176" s="132">
        <f t="shared" si="142"/>
        <v>559.3332488047572</v>
      </c>
      <c r="AC176" s="136">
        <v>141.85856130631259</v>
      </c>
      <c r="AD176" s="129">
        <f t="shared" si="79"/>
        <v>14.18585613063126</v>
      </c>
      <c r="AE176" s="134">
        <f t="shared" si="80"/>
        <v>156.04441743694386</v>
      </c>
      <c r="AF176" s="136">
        <v>166.96752665752993</v>
      </c>
      <c r="AG176" s="136">
        <v>156.04441743694386</v>
      </c>
      <c r="AH176" s="129">
        <f t="shared" si="76"/>
        <v>10.92310922058607</v>
      </c>
      <c r="AI176" s="132">
        <f t="shared" si="77"/>
        <v>166.96752665752993</v>
      </c>
      <c r="AK176" s="132">
        <f t="shared" si="153"/>
        <v>25.04512899862949</v>
      </c>
      <c r="AL176" s="134">
        <f t="shared" si="154"/>
        <v>192.01265565615941</v>
      </c>
      <c r="AM176" s="129">
        <f t="shared" si="155"/>
        <v>44.746659904380579</v>
      </c>
      <c r="AN176" s="134">
        <f t="shared" si="156"/>
        <v>604.07990870913773</v>
      </c>
      <c r="AP176" s="136">
        <v>207.37366810865217</v>
      </c>
      <c r="AQ176" s="129">
        <f t="shared" si="83"/>
        <v>14.516156767605651</v>
      </c>
      <c r="AR176" s="134">
        <f t="shared" si="84"/>
        <v>221.88982487625782</v>
      </c>
      <c r="AS176" s="136">
        <v>239.64101086635844</v>
      </c>
      <c r="AT176" s="136">
        <v>221.88982487625782</v>
      </c>
      <c r="AU176" s="129">
        <f t="shared" si="143"/>
        <v>17.751185990100627</v>
      </c>
      <c r="AV176" s="134">
        <f t="shared" si="144"/>
        <v>239.64101086635844</v>
      </c>
      <c r="AW176" s="135">
        <f t="shared" si="145"/>
        <v>19.171280869308674</v>
      </c>
      <c r="AX176" s="135">
        <f t="shared" si="146"/>
        <v>258.81229173566715</v>
      </c>
      <c r="AY176" s="136">
        <v>258.81229173566715</v>
      </c>
      <c r="AZ176" s="135">
        <f t="shared" si="147"/>
        <v>23.293106256210041</v>
      </c>
      <c r="BA176" s="135">
        <f t="shared" si="148"/>
        <v>282.10539799187717</v>
      </c>
      <c r="BB176" s="136">
        <v>282.10539799187717</v>
      </c>
      <c r="BC176" s="135">
        <f t="shared" si="149"/>
        <v>25.389485819268945</v>
      </c>
      <c r="BD176" s="135">
        <f t="shared" si="150"/>
        <v>307.49488381114611</v>
      </c>
      <c r="BE176" s="136">
        <v>307.49488381114611</v>
      </c>
      <c r="BF176" s="135">
        <f t="shared" si="151"/>
        <v>27.674539543003149</v>
      </c>
      <c r="BG176" s="135">
        <f t="shared" si="152"/>
        <v>335.16942335414927</v>
      </c>
      <c r="BH176" s="136">
        <v>375.3897541566472</v>
      </c>
      <c r="BI176" s="136">
        <v>335.16942335414927</v>
      </c>
      <c r="BJ176" s="135">
        <f t="shared" si="137"/>
        <v>40.220330802497912</v>
      </c>
      <c r="BK176" s="135">
        <f t="shared" si="138"/>
        <v>375.3897541566472</v>
      </c>
      <c r="BL176" s="135">
        <f t="shared" si="139"/>
        <v>15.015590166265888</v>
      </c>
      <c r="BM176" s="135">
        <f t="shared" si="140"/>
        <v>390.40534432291309</v>
      </c>
      <c r="BN176" s="136">
        <v>409.92561153905876</v>
      </c>
      <c r="BO176" s="136">
        <v>390.40534432291309</v>
      </c>
      <c r="BP176" s="135">
        <f t="shared" si="127"/>
        <v>19.520267216145655</v>
      </c>
      <c r="BQ176" s="135">
        <f t="shared" si="128"/>
        <v>409.92561153905876</v>
      </c>
      <c r="BR176" s="135">
        <f t="shared" si="129"/>
        <v>53.290329500077632</v>
      </c>
      <c r="BS176" s="135">
        <f t="shared" si="130"/>
        <v>463.2159410391364</v>
      </c>
      <c r="BT176" s="136">
        <v>486.37673809109322</v>
      </c>
      <c r="BU176" s="129">
        <f t="shared" si="131"/>
        <v>72.956510713663988</v>
      </c>
      <c r="BV176" s="136">
        <v>463.2159410391364</v>
      </c>
      <c r="BW176" s="135">
        <f t="shared" si="132"/>
        <v>23.16079705195682</v>
      </c>
      <c r="BX176" s="135">
        <f t="shared" si="133"/>
        <v>486.37673809109322</v>
      </c>
      <c r="BY176" s="132">
        <f t="shared" si="134"/>
        <v>559.3332488047572</v>
      </c>
    </row>
    <row r="177" spans="1:77" ht="16.5" customHeight="1" thickBot="1" x14ac:dyDescent="0.35">
      <c r="A177" s="5"/>
      <c r="B177" s="281" t="s">
        <v>660</v>
      </c>
      <c r="C177" s="395"/>
      <c r="D177" s="352" t="s">
        <v>659</v>
      </c>
      <c r="E177" s="352" t="s">
        <v>661</v>
      </c>
      <c r="F177" s="361">
        <v>35</v>
      </c>
      <c r="G177" s="361">
        <v>52</v>
      </c>
      <c r="H177" s="361">
        <v>7</v>
      </c>
      <c r="I177" s="362" t="s">
        <v>8</v>
      </c>
      <c r="J177" s="94">
        <f t="shared" si="141"/>
        <v>6977.5840263999999</v>
      </c>
      <c r="K177" s="57">
        <v>186.32144781405557</v>
      </c>
      <c r="M177" s="136">
        <v>50.157953439999993</v>
      </c>
      <c r="N177" s="136">
        <v>47.318823999999992</v>
      </c>
      <c r="O177" s="129">
        <f t="shared" si="95"/>
        <v>2.8391294399999998</v>
      </c>
      <c r="P177" s="132">
        <f t="shared" si="87"/>
        <v>50.157953439999993</v>
      </c>
      <c r="Q177" s="129">
        <f t="shared" si="88"/>
        <v>6.5205339471999988</v>
      </c>
      <c r="R177" s="132">
        <f t="shared" si="89"/>
        <v>56.678487387199993</v>
      </c>
      <c r="S177" s="136">
        <v>56.678487387199993</v>
      </c>
      <c r="T177" s="129">
        <f t="shared" si="90"/>
        <v>5.6678487387199992</v>
      </c>
      <c r="U177" s="133">
        <f t="shared" si="91"/>
        <v>62.34633612591999</v>
      </c>
      <c r="V177" s="136">
        <v>62.34633612591999</v>
      </c>
      <c r="W177" s="129">
        <f t="shared" si="85"/>
        <v>3.740780167555199</v>
      </c>
      <c r="X177" s="132">
        <f t="shared" si="86"/>
        <v>66.087116293475191</v>
      </c>
      <c r="Y177" s="136">
        <v>66.087116293475191</v>
      </c>
      <c r="Z177" s="129">
        <f t="shared" si="81"/>
        <v>5.2869693034780152</v>
      </c>
      <c r="AA177" s="132">
        <f t="shared" si="82"/>
        <v>71.374085596953208</v>
      </c>
      <c r="AB177" s="132">
        <f t="shared" si="142"/>
        <v>281.42044307928677</v>
      </c>
      <c r="AC177" s="136">
        <v>71.374085596953208</v>
      </c>
      <c r="AD177" s="129">
        <f t="shared" si="79"/>
        <v>7.137408559695321</v>
      </c>
      <c r="AE177" s="134">
        <f t="shared" si="80"/>
        <v>78.511494156648524</v>
      </c>
      <c r="AF177" s="136">
        <v>84.007298747613916</v>
      </c>
      <c r="AG177" s="136">
        <v>78.511494156648524</v>
      </c>
      <c r="AH177" s="129">
        <f t="shared" ref="AH177:AH255" si="157">AG177/100*7</f>
        <v>5.4958045909653963</v>
      </c>
      <c r="AI177" s="132">
        <f t="shared" ref="AI177:AI255" si="158">AG177+AH177</f>
        <v>84.007298747613916</v>
      </c>
      <c r="AK177" s="132">
        <f t="shared" si="153"/>
        <v>12.601094812142087</v>
      </c>
      <c r="AL177" s="134">
        <f t="shared" si="154"/>
        <v>96.608393559755996</v>
      </c>
      <c r="AM177" s="129">
        <f t="shared" si="155"/>
        <v>22.513635446342942</v>
      </c>
      <c r="AN177" s="134">
        <f t="shared" si="156"/>
        <v>303.93407852562973</v>
      </c>
      <c r="AP177" s="136">
        <v>104.33706504453647</v>
      </c>
      <c r="AQ177" s="129">
        <f t="shared" si="83"/>
        <v>7.3035945531175539</v>
      </c>
      <c r="AR177" s="134">
        <f t="shared" si="84"/>
        <v>111.64065959765402</v>
      </c>
      <c r="AS177" s="136">
        <v>120.57191236546635</v>
      </c>
      <c r="AT177" s="136">
        <v>111.64065959765402</v>
      </c>
      <c r="AU177" s="129">
        <f t="shared" si="143"/>
        <v>8.931252767812321</v>
      </c>
      <c r="AV177" s="134">
        <f t="shared" si="144"/>
        <v>120.57191236546635</v>
      </c>
      <c r="AW177" s="135">
        <f t="shared" si="145"/>
        <v>9.6457529892373071</v>
      </c>
      <c r="AX177" s="135">
        <f t="shared" si="146"/>
        <v>130.21766535470366</v>
      </c>
      <c r="AY177" s="136">
        <v>130.21766535470366</v>
      </c>
      <c r="AZ177" s="135">
        <f t="shared" si="147"/>
        <v>11.719589881923328</v>
      </c>
      <c r="BA177" s="135">
        <f t="shared" si="148"/>
        <v>141.93725523662698</v>
      </c>
      <c r="BB177" s="136">
        <v>141.93725523662698</v>
      </c>
      <c r="BC177" s="135">
        <f t="shared" si="149"/>
        <v>12.774352971296429</v>
      </c>
      <c r="BD177" s="135">
        <f t="shared" si="150"/>
        <v>154.7116082079234</v>
      </c>
      <c r="BE177" s="136">
        <v>154.7116082079234</v>
      </c>
      <c r="BF177" s="135">
        <f t="shared" si="151"/>
        <v>13.924044738713107</v>
      </c>
      <c r="BG177" s="135">
        <f t="shared" si="152"/>
        <v>168.63565294663653</v>
      </c>
      <c r="BH177" s="136">
        <v>188.87193130023292</v>
      </c>
      <c r="BI177" s="136">
        <v>168.63565294663653</v>
      </c>
      <c r="BJ177" s="135">
        <f t="shared" si="137"/>
        <v>20.236278353596383</v>
      </c>
      <c r="BK177" s="135">
        <f t="shared" si="138"/>
        <v>188.87193130023292</v>
      </c>
      <c r="BL177" s="135">
        <f t="shared" si="139"/>
        <v>7.5548772520093168</v>
      </c>
      <c r="BM177" s="135">
        <f t="shared" si="140"/>
        <v>196.42680855224222</v>
      </c>
      <c r="BN177" s="136">
        <v>206.24814897985434</v>
      </c>
      <c r="BO177" s="136">
        <v>196.42680855224222</v>
      </c>
      <c r="BP177" s="135">
        <f t="shared" si="127"/>
        <v>9.8213404276121103</v>
      </c>
      <c r="BQ177" s="135">
        <f t="shared" si="128"/>
        <v>206.24814897985434</v>
      </c>
      <c r="BR177" s="135">
        <f t="shared" si="129"/>
        <v>26.812259367381067</v>
      </c>
      <c r="BS177" s="135">
        <f t="shared" si="130"/>
        <v>233.06040834723541</v>
      </c>
      <c r="BT177" s="136">
        <v>244.71342876459718</v>
      </c>
      <c r="BU177" s="129">
        <f t="shared" si="131"/>
        <v>36.707014314689573</v>
      </c>
      <c r="BV177" s="136">
        <v>233.06040834723541</v>
      </c>
      <c r="BW177" s="135">
        <f t="shared" si="132"/>
        <v>11.65302041736177</v>
      </c>
      <c r="BX177" s="135">
        <f t="shared" si="133"/>
        <v>244.71342876459718</v>
      </c>
      <c r="BY177" s="132">
        <f t="shared" si="134"/>
        <v>281.42044307928677</v>
      </c>
    </row>
    <row r="178" spans="1:77" ht="16.5" customHeight="1" x14ac:dyDescent="0.3">
      <c r="A178" s="5"/>
      <c r="B178" s="89" t="s">
        <v>318</v>
      </c>
      <c r="C178" s="103">
        <v>5205</v>
      </c>
      <c r="D178" s="104" t="s">
        <v>21</v>
      </c>
      <c r="E178" s="90" t="s">
        <v>138</v>
      </c>
      <c r="F178" s="105">
        <v>39.42</v>
      </c>
      <c r="G178" s="122">
        <v>80.27</v>
      </c>
      <c r="H178" s="122">
        <v>6</v>
      </c>
      <c r="I178" s="106" t="s">
        <v>8</v>
      </c>
      <c r="J178" s="91">
        <f t="shared" si="141"/>
        <v>5882.685783000341</v>
      </c>
      <c r="K178" s="57">
        <v>209.71624101953569</v>
      </c>
      <c r="M178" s="136">
        <v>56.373596280000001</v>
      </c>
      <c r="N178" s="136">
        <v>53.182638000000004</v>
      </c>
      <c r="O178" s="129">
        <f t="shared" si="95"/>
        <v>3.1909582800000003</v>
      </c>
      <c r="P178" s="132">
        <f t="shared" si="87"/>
        <v>56.373596280000001</v>
      </c>
      <c r="Q178" s="129">
        <f t="shared" si="88"/>
        <v>7.3285675164000006</v>
      </c>
      <c r="R178" s="132">
        <f t="shared" si="89"/>
        <v>63.702163796400001</v>
      </c>
      <c r="S178" s="136">
        <v>63.702163796400001</v>
      </c>
      <c r="T178" s="129">
        <f t="shared" si="90"/>
        <v>6.3702163796400004</v>
      </c>
      <c r="U178" s="133">
        <f t="shared" si="91"/>
        <v>70.072380176039999</v>
      </c>
      <c r="V178" s="136">
        <v>70.072380176039999</v>
      </c>
      <c r="W178" s="129">
        <f t="shared" si="85"/>
        <v>4.2043428105623999</v>
      </c>
      <c r="X178" s="132">
        <f t="shared" si="86"/>
        <v>74.276722986602394</v>
      </c>
      <c r="Y178" s="136">
        <v>74.276722986602394</v>
      </c>
      <c r="Z178" s="129">
        <f t="shared" si="81"/>
        <v>5.9421378389281916</v>
      </c>
      <c r="AA178" s="132">
        <f t="shared" si="82"/>
        <v>80.218860825530584</v>
      </c>
      <c r="AB178" s="132">
        <f t="shared" si="142"/>
        <v>316.29445292396349</v>
      </c>
      <c r="AC178" s="136">
        <v>80.218860825530584</v>
      </c>
      <c r="AD178" s="129">
        <f t="shared" si="79"/>
        <v>8.021886082553058</v>
      </c>
      <c r="AE178" s="134">
        <f t="shared" si="80"/>
        <v>88.240746908083636</v>
      </c>
      <c r="AF178" s="136">
        <v>94.417599191649487</v>
      </c>
      <c r="AG178" s="136">
        <v>88.240746908083636</v>
      </c>
      <c r="AH178" s="129">
        <f t="shared" si="157"/>
        <v>6.1768522835658546</v>
      </c>
      <c r="AI178" s="132">
        <f t="shared" si="158"/>
        <v>94.417599191649487</v>
      </c>
      <c r="AK178" s="132">
        <f t="shared" si="153"/>
        <v>14.162639878747422</v>
      </c>
      <c r="AL178" s="134">
        <f t="shared" si="154"/>
        <v>108.58023907039691</v>
      </c>
      <c r="AM178" s="129">
        <f t="shared" si="155"/>
        <v>25.303556233917078</v>
      </c>
      <c r="AN178" s="134">
        <f t="shared" si="156"/>
        <v>341.5980091578806</v>
      </c>
      <c r="AP178" s="136">
        <v>117.26665819602867</v>
      </c>
      <c r="AQ178" s="129">
        <f t="shared" si="83"/>
        <v>8.2086660737220072</v>
      </c>
      <c r="AR178" s="134">
        <f t="shared" si="84"/>
        <v>125.47532426975067</v>
      </c>
      <c r="AS178" s="136">
        <v>135.51335021133073</v>
      </c>
      <c r="AT178" s="136">
        <v>125.47532426975067</v>
      </c>
      <c r="AU178" s="129">
        <f t="shared" si="143"/>
        <v>10.038025941580054</v>
      </c>
      <c r="AV178" s="134">
        <f t="shared" si="144"/>
        <v>135.51335021133073</v>
      </c>
      <c r="AW178" s="135">
        <f t="shared" si="145"/>
        <v>10.841068016906458</v>
      </c>
      <c r="AX178" s="135">
        <f t="shared" si="146"/>
        <v>146.35441822823719</v>
      </c>
      <c r="AY178" s="136">
        <v>146.35441822823719</v>
      </c>
      <c r="AZ178" s="135">
        <f t="shared" si="147"/>
        <v>13.171897640541349</v>
      </c>
      <c r="BA178" s="135">
        <f t="shared" si="148"/>
        <v>159.52631586877854</v>
      </c>
      <c r="BB178" s="136">
        <v>159.52631586877854</v>
      </c>
      <c r="BC178" s="135">
        <f t="shared" si="149"/>
        <v>14.357368428190069</v>
      </c>
      <c r="BD178" s="135">
        <f t="shared" si="150"/>
        <v>173.8836842969686</v>
      </c>
      <c r="BE178" s="136">
        <v>173.8836842969686</v>
      </c>
      <c r="BF178" s="135">
        <f t="shared" si="151"/>
        <v>15.649531586727173</v>
      </c>
      <c r="BG178" s="135">
        <f t="shared" si="152"/>
        <v>189.53321588369576</v>
      </c>
      <c r="BH178" s="136">
        <v>212.27720178973925</v>
      </c>
      <c r="BI178" s="136">
        <v>189.53321588369576</v>
      </c>
      <c r="BJ178" s="135">
        <f t="shared" si="137"/>
        <v>22.743985906043491</v>
      </c>
      <c r="BK178" s="135">
        <f t="shared" si="138"/>
        <v>212.27720178973925</v>
      </c>
      <c r="BL178" s="135">
        <f t="shared" si="139"/>
        <v>8.4910880715895694</v>
      </c>
      <c r="BM178" s="135">
        <f t="shared" si="140"/>
        <v>220.76828986132881</v>
      </c>
      <c r="BN178" s="136">
        <v>231.80670435439526</v>
      </c>
      <c r="BO178" s="136">
        <v>220.76828986132881</v>
      </c>
      <c r="BP178" s="135">
        <f t="shared" si="127"/>
        <v>11.038414493066441</v>
      </c>
      <c r="BQ178" s="135">
        <f t="shared" si="128"/>
        <v>231.80670435439526</v>
      </c>
      <c r="BR178" s="135">
        <f t="shared" si="129"/>
        <v>30.134871566071382</v>
      </c>
      <c r="BS178" s="135">
        <f t="shared" si="130"/>
        <v>261.94157592046668</v>
      </c>
      <c r="BT178" s="136">
        <v>275.03865471648999</v>
      </c>
      <c r="BU178" s="129">
        <f t="shared" si="131"/>
        <v>41.255798207473497</v>
      </c>
      <c r="BV178" s="136">
        <v>261.94157592046668</v>
      </c>
      <c r="BW178" s="135">
        <f t="shared" si="132"/>
        <v>13.097078796023334</v>
      </c>
      <c r="BX178" s="135">
        <f t="shared" si="133"/>
        <v>275.03865471648999</v>
      </c>
      <c r="BY178" s="132">
        <f t="shared" si="134"/>
        <v>316.29445292396349</v>
      </c>
    </row>
    <row r="179" spans="1:77" ht="16.5" customHeight="1" x14ac:dyDescent="0.3">
      <c r="A179" s="5"/>
      <c r="B179" s="92" t="s">
        <v>382</v>
      </c>
      <c r="C179" s="95">
        <v>8265</v>
      </c>
      <c r="D179" s="88" t="s">
        <v>21</v>
      </c>
      <c r="E179" s="88" t="s">
        <v>185</v>
      </c>
      <c r="F179" s="96">
        <v>47.6</v>
      </c>
      <c r="G179" s="112">
        <v>80.260000000000005</v>
      </c>
      <c r="H179" s="112">
        <v>9</v>
      </c>
      <c r="I179" s="97" t="s">
        <v>8</v>
      </c>
      <c r="J179" s="93">
        <f t="shared" si="141"/>
        <v>5882.685783000341</v>
      </c>
      <c r="K179" s="57">
        <v>198.58623787761763</v>
      </c>
      <c r="M179" s="136">
        <v>63.33463536</v>
      </c>
      <c r="N179" s="136">
        <v>59.749656000000002</v>
      </c>
      <c r="O179" s="129">
        <f t="shared" si="95"/>
        <v>3.5849793600000002</v>
      </c>
      <c r="P179" s="132">
        <f t="shared" si="87"/>
        <v>63.33463536</v>
      </c>
      <c r="Q179" s="129">
        <f t="shared" si="88"/>
        <v>8.2335025968000011</v>
      </c>
      <c r="R179" s="132">
        <f t="shared" si="89"/>
        <v>71.568137956800001</v>
      </c>
      <c r="S179" s="136">
        <v>71.568137956800001</v>
      </c>
      <c r="T179" s="129">
        <f t="shared" si="90"/>
        <v>7.1568137956800006</v>
      </c>
      <c r="U179" s="133">
        <f t="shared" si="91"/>
        <v>78.724951752479996</v>
      </c>
      <c r="V179" s="136">
        <v>78.724951752479996</v>
      </c>
      <c r="W179" s="129">
        <f t="shared" si="85"/>
        <v>4.7234971051487999</v>
      </c>
      <c r="X179" s="132">
        <f t="shared" si="86"/>
        <v>83.44844885762879</v>
      </c>
      <c r="Y179" s="136">
        <v>83.44844885762879</v>
      </c>
      <c r="Z179" s="129">
        <f t="shared" si="81"/>
        <v>6.675875908610303</v>
      </c>
      <c r="AA179" s="132">
        <f t="shared" si="82"/>
        <v>90.124324766239098</v>
      </c>
      <c r="AB179" s="132">
        <f t="shared" si="142"/>
        <v>355.35064576742161</v>
      </c>
      <c r="AC179" s="136">
        <v>90.124324766239098</v>
      </c>
      <c r="AD179" s="129">
        <f t="shared" ref="AD179:AD256" si="159">AC179/100*10</f>
        <v>9.0124324766239088</v>
      </c>
      <c r="AE179" s="134">
        <f t="shared" ref="AE179:AE256" si="160">AC179+AD179</f>
        <v>99.136757242863013</v>
      </c>
      <c r="AF179" s="136">
        <v>106.07633024986342</v>
      </c>
      <c r="AG179" s="136">
        <v>99.136757242863013</v>
      </c>
      <c r="AH179" s="129">
        <f t="shared" si="157"/>
        <v>6.9395730070004111</v>
      </c>
      <c r="AI179" s="132">
        <f t="shared" si="158"/>
        <v>106.07633024986342</v>
      </c>
      <c r="AK179" s="132">
        <f t="shared" si="153"/>
        <v>15.911449537479514</v>
      </c>
      <c r="AL179" s="134">
        <f t="shared" si="154"/>
        <v>121.98777978734293</v>
      </c>
      <c r="AM179" s="129">
        <f t="shared" si="155"/>
        <v>28.428051661393727</v>
      </c>
      <c r="AN179" s="134">
        <f t="shared" si="156"/>
        <v>383.77869742881535</v>
      </c>
      <c r="AP179" s="136">
        <v>131.74680217033037</v>
      </c>
      <c r="AQ179" s="129">
        <f t="shared" si="83"/>
        <v>9.2222761519231256</v>
      </c>
      <c r="AR179" s="134">
        <f t="shared" si="84"/>
        <v>140.96907832225349</v>
      </c>
      <c r="AS179" s="136">
        <v>152.24660458803376</v>
      </c>
      <c r="AT179" s="136">
        <v>140.96907832225349</v>
      </c>
      <c r="AU179" s="129">
        <f t="shared" si="143"/>
        <v>11.27752626578028</v>
      </c>
      <c r="AV179" s="134">
        <f t="shared" si="144"/>
        <v>152.24660458803376</v>
      </c>
      <c r="AW179" s="135">
        <f t="shared" si="145"/>
        <v>12.179728367042701</v>
      </c>
      <c r="AX179" s="135">
        <f t="shared" si="146"/>
        <v>164.42633295507648</v>
      </c>
      <c r="AY179" s="136">
        <v>164.42633295507648</v>
      </c>
      <c r="AZ179" s="135">
        <f t="shared" si="147"/>
        <v>14.798369965956882</v>
      </c>
      <c r="BA179" s="135">
        <f t="shared" si="148"/>
        <v>179.22470292103336</v>
      </c>
      <c r="BB179" s="136">
        <v>179.22470292103336</v>
      </c>
      <c r="BC179" s="135">
        <f t="shared" si="149"/>
        <v>16.130223262893004</v>
      </c>
      <c r="BD179" s="135">
        <f t="shared" si="150"/>
        <v>195.35492618392635</v>
      </c>
      <c r="BE179" s="136">
        <v>195.35492618392635</v>
      </c>
      <c r="BF179" s="135">
        <f t="shared" si="151"/>
        <v>17.581943356553371</v>
      </c>
      <c r="BG179" s="135">
        <f t="shared" si="152"/>
        <v>212.93686954047973</v>
      </c>
      <c r="BH179" s="136">
        <v>238.4892938853373</v>
      </c>
      <c r="BI179" s="136">
        <v>212.93686954047973</v>
      </c>
      <c r="BJ179" s="135">
        <f t="shared" si="137"/>
        <v>25.552424344857567</v>
      </c>
      <c r="BK179" s="135">
        <f t="shared" si="138"/>
        <v>238.4892938853373</v>
      </c>
      <c r="BL179" s="135">
        <f t="shared" si="139"/>
        <v>9.5395717554134922</v>
      </c>
      <c r="BM179" s="135">
        <f t="shared" si="140"/>
        <v>248.02886564075081</v>
      </c>
      <c r="BN179" s="136">
        <v>260.43030892278836</v>
      </c>
      <c r="BO179" s="136">
        <v>248.02886564075081</v>
      </c>
      <c r="BP179" s="135">
        <f t="shared" si="127"/>
        <v>12.40144328203754</v>
      </c>
      <c r="BQ179" s="135">
        <f t="shared" si="128"/>
        <v>260.43030892278836</v>
      </c>
      <c r="BR179" s="135">
        <f t="shared" si="129"/>
        <v>33.855940159962486</v>
      </c>
      <c r="BS179" s="135">
        <f t="shared" si="130"/>
        <v>294.28624908275083</v>
      </c>
      <c r="BT179" s="136">
        <v>309.00056153688837</v>
      </c>
      <c r="BU179" s="129">
        <f t="shared" si="131"/>
        <v>46.350084230533255</v>
      </c>
      <c r="BV179" s="136">
        <v>294.28624908275083</v>
      </c>
      <c r="BW179" s="135">
        <f t="shared" si="132"/>
        <v>14.714312454137541</v>
      </c>
      <c r="BX179" s="135">
        <f t="shared" si="133"/>
        <v>309.00056153688837</v>
      </c>
      <c r="BY179" s="132">
        <f t="shared" si="134"/>
        <v>355.35064576742161</v>
      </c>
    </row>
    <row r="180" spans="1:77" ht="16.5" customHeight="1" x14ac:dyDescent="0.3">
      <c r="A180" s="5"/>
      <c r="B180" s="92" t="s">
        <v>320</v>
      </c>
      <c r="C180" s="95">
        <v>8786</v>
      </c>
      <c r="D180" s="88" t="s">
        <v>21</v>
      </c>
      <c r="E180" s="88" t="s">
        <v>186</v>
      </c>
      <c r="F180" s="96">
        <v>54</v>
      </c>
      <c r="G180" s="112">
        <v>79.349999999999994</v>
      </c>
      <c r="H180" s="112">
        <v>12</v>
      </c>
      <c r="I180" s="97" t="s">
        <v>8</v>
      </c>
      <c r="J180" s="93">
        <f t="shared" si="141"/>
        <v>6621.3244045907904</v>
      </c>
      <c r="K180" s="57">
        <v>605.94435287182034</v>
      </c>
      <c r="M180" s="136">
        <v>76.529324734528402</v>
      </c>
      <c r="N180" s="136">
        <v>72.19747616464943</v>
      </c>
      <c r="O180" s="129">
        <f t="shared" si="95"/>
        <v>4.3318485698789662</v>
      </c>
      <c r="P180" s="132">
        <f t="shared" si="87"/>
        <v>76.529324734528402</v>
      </c>
      <c r="Q180" s="129">
        <f t="shared" si="88"/>
        <v>9.948812215488692</v>
      </c>
      <c r="R180" s="132">
        <f t="shared" si="89"/>
        <v>86.478136950017088</v>
      </c>
      <c r="S180" s="136">
        <v>86.478136950017088</v>
      </c>
      <c r="T180" s="129">
        <f t="shared" si="90"/>
        <v>8.6478136950017088</v>
      </c>
      <c r="U180" s="133">
        <f t="shared" si="91"/>
        <v>95.125950645018804</v>
      </c>
      <c r="V180" s="136">
        <v>95.125950645018804</v>
      </c>
      <c r="W180" s="129">
        <f t="shared" si="85"/>
        <v>5.707557038701129</v>
      </c>
      <c r="X180" s="132">
        <f t="shared" si="86"/>
        <v>100.83350768371993</v>
      </c>
      <c r="Y180" s="136">
        <v>100.83350768371993</v>
      </c>
      <c r="Z180" s="129">
        <f t="shared" si="81"/>
        <v>8.066680614697594</v>
      </c>
      <c r="AA180" s="132">
        <f t="shared" si="82"/>
        <v>108.90018829841752</v>
      </c>
      <c r="AB180" s="132">
        <f t="shared" si="142"/>
        <v>429.38188259839035</v>
      </c>
      <c r="AC180" s="136">
        <v>108.90018829841752</v>
      </c>
      <c r="AD180" s="129">
        <f t="shared" si="159"/>
        <v>10.890018829841752</v>
      </c>
      <c r="AE180" s="134">
        <f t="shared" si="160"/>
        <v>119.79020712825927</v>
      </c>
      <c r="AF180" s="136">
        <v>128.17552162723743</v>
      </c>
      <c r="AG180" s="136">
        <v>119.79020712825927</v>
      </c>
      <c r="AH180" s="129">
        <f t="shared" si="157"/>
        <v>8.3853144989781487</v>
      </c>
      <c r="AI180" s="132">
        <f t="shared" si="158"/>
        <v>128.17552162723743</v>
      </c>
      <c r="AK180" s="132">
        <f t="shared" si="153"/>
        <v>19.226328244085614</v>
      </c>
      <c r="AL180" s="134">
        <f t="shared" si="154"/>
        <v>147.40184987132304</v>
      </c>
      <c r="AM180" s="129">
        <f t="shared" si="155"/>
        <v>34.350550607871227</v>
      </c>
      <c r="AN180" s="134">
        <f t="shared" si="156"/>
        <v>463.73243320626159</v>
      </c>
      <c r="AP180" s="136">
        <v>159.19399786102889</v>
      </c>
      <c r="AQ180" s="129">
        <f t="shared" si="83"/>
        <v>11.143579850272022</v>
      </c>
      <c r="AR180" s="134">
        <f t="shared" si="84"/>
        <v>170.33757771130092</v>
      </c>
      <c r="AS180" s="136">
        <v>183.964583928205</v>
      </c>
      <c r="AT180" s="136">
        <v>170.33757771130092</v>
      </c>
      <c r="AU180" s="129">
        <f t="shared" si="143"/>
        <v>13.627006216904073</v>
      </c>
      <c r="AV180" s="134">
        <f t="shared" si="144"/>
        <v>183.964583928205</v>
      </c>
      <c r="AW180" s="135">
        <f t="shared" si="145"/>
        <v>14.7171667142564</v>
      </c>
      <c r="AX180" s="135">
        <f t="shared" si="146"/>
        <v>198.6817506424614</v>
      </c>
      <c r="AY180" s="136">
        <v>198.6817506424614</v>
      </c>
      <c r="AZ180" s="135">
        <f t="shared" si="147"/>
        <v>17.881357557821524</v>
      </c>
      <c r="BA180" s="135">
        <f t="shared" si="148"/>
        <v>216.56310820028293</v>
      </c>
      <c r="BB180" s="136">
        <v>216.56310820028293</v>
      </c>
      <c r="BC180" s="135">
        <f t="shared" si="149"/>
        <v>19.490679738025463</v>
      </c>
      <c r="BD180" s="135">
        <f t="shared" si="150"/>
        <v>236.0537879383084</v>
      </c>
      <c r="BE180" s="136">
        <v>236.0537879383084</v>
      </c>
      <c r="BF180" s="135">
        <f t="shared" si="151"/>
        <v>21.244840914447757</v>
      </c>
      <c r="BG180" s="135">
        <f t="shared" si="152"/>
        <v>257.29862885275617</v>
      </c>
      <c r="BH180" s="136">
        <v>288.17446431508688</v>
      </c>
      <c r="BI180" s="136">
        <v>257.29862885275617</v>
      </c>
      <c r="BJ180" s="135">
        <f t="shared" si="137"/>
        <v>30.875835462330741</v>
      </c>
      <c r="BK180" s="135">
        <f t="shared" si="138"/>
        <v>288.17446431508688</v>
      </c>
      <c r="BL180" s="135">
        <f t="shared" si="139"/>
        <v>11.526978572603475</v>
      </c>
      <c r="BM180" s="135">
        <f t="shared" si="140"/>
        <v>299.70144288769035</v>
      </c>
      <c r="BN180" s="136">
        <v>314.68651503207485</v>
      </c>
      <c r="BO180" s="136">
        <v>299.70144288769035</v>
      </c>
      <c r="BP180" s="135">
        <f t="shared" si="127"/>
        <v>14.985072144384517</v>
      </c>
      <c r="BQ180" s="135">
        <f t="shared" si="128"/>
        <v>314.68651503207485</v>
      </c>
      <c r="BR180" s="135">
        <f t="shared" si="129"/>
        <v>40.909246954169731</v>
      </c>
      <c r="BS180" s="135">
        <f t="shared" si="130"/>
        <v>355.59576198624461</v>
      </c>
      <c r="BT180" s="136">
        <v>373.37555008555682</v>
      </c>
      <c r="BU180" s="129">
        <f t="shared" si="131"/>
        <v>56.006332512833524</v>
      </c>
      <c r="BV180" s="136">
        <v>355.59576198624461</v>
      </c>
      <c r="BW180" s="135">
        <f t="shared" si="132"/>
        <v>17.779788099312231</v>
      </c>
      <c r="BX180" s="135">
        <f t="shared" si="133"/>
        <v>373.37555008555682</v>
      </c>
      <c r="BY180" s="132">
        <f t="shared" si="134"/>
        <v>429.38188259839035</v>
      </c>
    </row>
    <row r="181" spans="1:77" ht="16.2" thickBot="1" x14ac:dyDescent="0.35">
      <c r="A181" s="5"/>
      <c r="B181" s="92" t="s">
        <v>383</v>
      </c>
      <c r="C181" s="95"/>
      <c r="D181" s="88" t="s">
        <v>21</v>
      </c>
      <c r="E181" s="88" t="s">
        <v>539</v>
      </c>
      <c r="F181" s="96">
        <v>46</v>
      </c>
      <c r="G181" s="112">
        <v>70.5</v>
      </c>
      <c r="H181" s="112" t="s">
        <v>46</v>
      </c>
      <c r="I181" s="97" t="s">
        <v>8</v>
      </c>
      <c r="J181" s="93">
        <f t="shared" si="141"/>
        <v>6269.9192817997082</v>
      </c>
      <c r="K181" s="57">
        <v>559.3332488047572</v>
      </c>
      <c r="M181" s="145">
        <v>63.470296892347321</v>
      </c>
      <c r="N181" s="145">
        <v>59.877638577686149</v>
      </c>
      <c r="O181" s="129">
        <f t="shared" si="95"/>
        <v>3.5926583146611692</v>
      </c>
      <c r="P181" s="132">
        <f t="shared" si="87"/>
        <v>63.470296892347321</v>
      </c>
      <c r="Q181" s="129">
        <f t="shared" si="88"/>
        <v>8.251138596005152</v>
      </c>
      <c r="R181" s="132">
        <f t="shared" si="89"/>
        <v>71.721435488352469</v>
      </c>
      <c r="S181" s="145">
        <v>71.721435488352469</v>
      </c>
      <c r="T181" s="129">
        <f t="shared" si="90"/>
        <v>7.1721435488352467</v>
      </c>
      <c r="U181" s="133">
        <f t="shared" si="91"/>
        <v>78.89357903718772</v>
      </c>
      <c r="V181" s="145">
        <v>78.89357903718772</v>
      </c>
      <c r="W181" s="129">
        <f t="shared" si="85"/>
        <v>4.7336147422312633</v>
      </c>
      <c r="X181" s="132">
        <f t="shared" si="86"/>
        <v>83.627193779418988</v>
      </c>
      <c r="Y181" s="145">
        <v>83.627193779418988</v>
      </c>
      <c r="Z181" s="129">
        <f t="shared" ref="Z181:Z260" si="161">Y181/100*8</f>
        <v>6.6901755023535188</v>
      </c>
      <c r="AA181" s="132">
        <f t="shared" ref="AA181:AA260" si="162">Y181+Z181</f>
        <v>90.3173692817725</v>
      </c>
      <c r="AB181" s="132">
        <f t="shared" si="142"/>
        <v>356.11179980030437</v>
      </c>
      <c r="AC181" s="145">
        <v>90.3173692817725</v>
      </c>
      <c r="AD181" s="129">
        <f t="shared" si="159"/>
        <v>9.0317369281772493</v>
      </c>
      <c r="AE181" s="134">
        <f t="shared" si="160"/>
        <v>99.349106209949753</v>
      </c>
      <c r="AF181" s="145">
        <v>106.30354364464624</v>
      </c>
      <c r="AG181" s="145">
        <v>99.349106209949753</v>
      </c>
      <c r="AH181" s="129">
        <f t="shared" si="157"/>
        <v>6.9544374346964828</v>
      </c>
      <c r="AI181" s="132">
        <f t="shared" si="158"/>
        <v>106.30354364464624</v>
      </c>
      <c r="AK181" s="132">
        <f t="shared" si="153"/>
        <v>15.945531546696937</v>
      </c>
      <c r="AL181" s="134">
        <f t="shared" si="154"/>
        <v>122.24907519134318</v>
      </c>
      <c r="AM181" s="129">
        <f t="shared" si="155"/>
        <v>28.488943984024349</v>
      </c>
      <c r="AN181" s="134">
        <f t="shared" si="156"/>
        <v>384.6007437843287</v>
      </c>
      <c r="AP181" s="145">
        <v>132.02900120665063</v>
      </c>
      <c r="AQ181" s="129">
        <f t="shared" ref="AQ181:AQ257" si="163">AP181/100*7</f>
        <v>9.2420300844655454</v>
      </c>
      <c r="AR181" s="134">
        <f t="shared" ref="AR181:AR257" si="164">AP181+AQ181</f>
        <v>141.27103129111617</v>
      </c>
      <c r="AS181" s="145">
        <v>152.57271379440547</v>
      </c>
      <c r="AT181" s="145">
        <v>141.27103129111617</v>
      </c>
      <c r="AU181" s="129">
        <f t="shared" si="143"/>
        <v>11.301682503289294</v>
      </c>
      <c r="AV181" s="134">
        <f t="shared" si="144"/>
        <v>152.57271379440547</v>
      </c>
      <c r="AW181" s="135">
        <f t="shared" si="145"/>
        <v>12.205817103552437</v>
      </c>
      <c r="AX181" s="135">
        <f t="shared" si="146"/>
        <v>164.77853089795792</v>
      </c>
      <c r="AY181" s="145">
        <v>164.77853089795792</v>
      </c>
      <c r="AZ181" s="135">
        <f t="shared" si="147"/>
        <v>14.830067780816213</v>
      </c>
      <c r="BA181" s="135">
        <f t="shared" si="148"/>
        <v>179.60859867877414</v>
      </c>
      <c r="BB181" s="145">
        <v>179.60859867877414</v>
      </c>
      <c r="BC181" s="135">
        <f t="shared" si="149"/>
        <v>16.164773881089673</v>
      </c>
      <c r="BD181" s="135">
        <f t="shared" si="150"/>
        <v>195.77337255986382</v>
      </c>
      <c r="BE181" s="145">
        <v>195.77337255986382</v>
      </c>
      <c r="BF181" s="135">
        <f t="shared" si="151"/>
        <v>17.619603530387742</v>
      </c>
      <c r="BG181" s="135">
        <f t="shared" si="152"/>
        <v>213.39297609025155</v>
      </c>
      <c r="BH181" s="145">
        <v>239.00013322108174</v>
      </c>
      <c r="BI181" s="145">
        <v>213.39297609025155</v>
      </c>
      <c r="BJ181" s="135">
        <f t="shared" si="137"/>
        <v>25.607157130830185</v>
      </c>
      <c r="BK181" s="135">
        <f t="shared" si="138"/>
        <v>239.00013322108174</v>
      </c>
      <c r="BL181" s="135">
        <f t="shared" si="139"/>
        <v>9.5600053288432694</v>
      </c>
      <c r="BM181" s="135">
        <f t="shared" si="140"/>
        <v>248.560138549925</v>
      </c>
      <c r="BN181" s="137">
        <v>260.98814547742126</v>
      </c>
      <c r="BO181" s="137">
        <v>248.560138549925</v>
      </c>
      <c r="BP181" s="135">
        <f t="shared" si="127"/>
        <v>12.428006927496249</v>
      </c>
      <c r="BQ181" s="135">
        <f t="shared" si="128"/>
        <v>260.98814547742126</v>
      </c>
      <c r="BR181" s="135">
        <f t="shared" si="129"/>
        <v>33.928458912064762</v>
      </c>
      <c r="BS181" s="135">
        <f t="shared" si="130"/>
        <v>294.916604389486</v>
      </c>
      <c r="BT181" s="137">
        <v>309.66243460896033</v>
      </c>
      <c r="BU181" s="129">
        <f t="shared" si="131"/>
        <v>46.44936519134405</v>
      </c>
      <c r="BV181" s="137">
        <v>294.916604389486</v>
      </c>
      <c r="BW181" s="135">
        <f t="shared" si="132"/>
        <v>14.7458302194743</v>
      </c>
      <c r="BX181" s="135">
        <f t="shared" si="133"/>
        <v>309.66243460896033</v>
      </c>
      <c r="BY181" s="132">
        <f t="shared" si="134"/>
        <v>356.11179980030437</v>
      </c>
    </row>
    <row r="182" spans="1:77" ht="16.5" customHeight="1" thickTop="1" thickBot="1" x14ac:dyDescent="0.35">
      <c r="A182" s="5"/>
      <c r="B182" s="92" t="s">
        <v>384</v>
      </c>
      <c r="C182" s="95"/>
      <c r="D182" s="88" t="s">
        <v>21</v>
      </c>
      <c r="E182" s="88" t="s">
        <v>191</v>
      </c>
      <c r="F182" s="96">
        <v>76</v>
      </c>
      <c r="G182" s="112">
        <v>125.3</v>
      </c>
      <c r="H182" s="112">
        <v>16.3</v>
      </c>
      <c r="I182" s="97" t="s">
        <v>8</v>
      </c>
      <c r="J182" s="93">
        <f t="shared" si="141"/>
        <v>19131.346775953389</v>
      </c>
      <c r="K182" s="57">
        <v>281.42044307928677</v>
      </c>
      <c r="M182" s="139"/>
      <c r="N182" s="139"/>
      <c r="P182" s="132"/>
      <c r="R182" s="132"/>
      <c r="S182" s="139"/>
      <c r="U182" s="133"/>
      <c r="V182" s="139"/>
      <c r="X182" s="132"/>
      <c r="Y182" s="139"/>
      <c r="AA182" s="132"/>
      <c r="AB182" s="132"/>
      <c r="AC182" s="139"/>
      <c r="AE182" s="134"/>
      <c r="AF182" s="139"/>
      <c r="AG182" s="139"/>
      <c r="AI182" s="132"/>
      <c r="AK182" s="132"/>
      <c r="AL182" s="134"/>
      <c r="AN182" s="134"/>
      <c r="AP182" s="139"/>
      <c r="AR182" s="134"/>
      <c r="AS182" s="139"/>
      <c r="AT182" s="139"/>
      <c r="AV182" s="134"/>
      <c r="AW182" s="135"/>
      <c r="AX182" s="135"/>
      <c r="AY182" s="139"/>
      <c r="AZ182" s="135"/>
      <c r="BA182" s="135"/>
      <c r="BB182" s="139"/>
      <c r="BC182" s="135"/>
      <c r="BD182" s="135"/>
      <c r="BE182" s="139"/>
      <c r="BF182" s="135"/>
      <c r="BG182" s="135"/>
      <c r="BH182" s="139"/>
      <c r="BI182" s="139"/>
      <c r="BJ182" s="135"/>
      <c r="BK182" s="135"/>
      <c r="BL182" s="135"/>
      <c r="BM182" s="135"/>
      <c r="BN182" s="140"/>
      <c r="BP182" s="135">
        <f t="shared" si="127"/>
        <v>0</v>
      </c>
      <c r="BQ182" s="135">
        <f t="shared" si="128"/>
        <v>0</v>
      </c>
      <c r="BR182" s="135">
        <f t="shared" si="129"/>
        <v>0</v>
      </c>
      <c r="BS182" s="135">
        <f t="shared" si="130"/>
        <v>0</v>
      </c>
      <c r="BT182" s="140"/>
      <c r="BU182" s="129">
        <f t="shared" si="131"/>
        <v>0</v>
      </c>
      <c r="BV182" s="140"/>
      <c r="BW182" s="135">
        <f t="shared" si="132"/>
        <v>0</v>
      </c>
      <c r="BX182" s="135">
        <f t="shared" si="133"/>
        <v>0</v>
      </c>
      <c r="BY182" s="132">
        <f t="shared" si="134"/>
        <v>0</v>
      </c>
    </row>
    <row r="183" spans="1:77" ht="16.5" customHeight="1" x14ac:dyDescent="0.3">
      <c r="A183" s="5"/>
      <c r="B183" s="92" t="s">
        <v>385</v>
      </c>
      <c r="C183" s="95"/>
      <c r="D183" s="88" t="s">
        <v>21</v>
      </c>
      <c r="E183" s="88" t="s">
        <v>190</v>
      </c>
      <c r="F183" s="96">
        <v>63</v>
      </c>
      <c r="G183" s="112">
        <v>98.45</v>
      </c>
      <c r="H183" s="112">
        <v>0.2</v>
      </c>
      <c r="I183" s="97" t="s">
        <v>8</v>
      </c>
      <c r="J183" s="93">
        <f t="shared" si="141"/>
        <v>17659.704716264663</v>
      </c>
      <c r="K183" s="57">
        <v>316.29445292396349</v>
      </c>
      <c r="M183" s="131">
        <v>24.910661439999998</v>
      </c>
      <c r="N183" s="131">
        <v>23.500623999999998</v>
      </c>
      <c r="O183" s="129">
        <f t="shared" si="95"/>
        <v>1.41003744</v>
      </c>
      <c r="P183" s="132">
        <f t="shared" si="87"/>
        <v>24.910661439999998</v>
      </c>
      <c r="Q183" s="129">
        <f t="shared" si="88"/>
        <v>3.2383859871999996</v>
      </c>
      <c r="R183" s="132">
        <f t="shared" si="89"/>
        <v>28.149047427199999</v>
      </c>
      <c r="S183" s="131">
        <v>28.149047427199999</v>
      </c>
      <c r="T183" s="129">
        <f t="shared" si="90"/>
        <v>2.8149047427199996</v>
      </c>
      <c r="U183" s="133">
        <f t="shared" si="91"/>
        <v>30.963952169919999</v>
      </c>
      <c r="V183" s="131">
        <v>30.963952169919999</v>
      </c>
      <c r="W183" s="129">
        <f t="shared" si="85"/>
        <v>1.8578371301951999</v>
      </c>
      <c r="X183" s="132">
        <f t="shared" si="86"/>
        <v>32.821789300115199</v>
      </c>
      <c r="Y183" s="131">
        <v>32.821789300115199</v>
      </c>
      <c r="Z183" s="129">
        <f t="shared" si="161"/>
        <v>2.625743144009216</v>
      </c>
      <c r="AA183" s="132">
        <f t="shared" si="162"/>
        <v>35.447532444124413</v>
      </c>
      <c r="AB183" s="132">
        <f t="shared" ref="AB183:AB196" si="165">K187</f>
        <v>139.76585763669277</v>
      </c>
      <c r="AC183" s="131">
        <v>35.447532444124413</v>
      </c>
      <c r="AD183" s="129">
        <f t="shared" si="159"/>
        <v>3.5447532444124414</v>
      </c>
      <c r="AE183" s="134">
        <f t="shared" si="160"/>
        <v>38.992285688536853</v>
      </c>
      <c r="AF183" s="131">
        <v>41.721745686734437</v>
      </c>
      <c r="AG183" s="131">
        <v>38.992285688536853</v>
      </c>
      <c r="AH183" s="129">
        <f t="shared" si="157"/>
        <v>2.72945999819758</v>
      </c>
      <c r="AI183" s="132">
        <f t="shared" si="158"/>
        <v>41.721745686734437</v>
      </c>
      <c r="AK183" s="132">
        <f t="shared" si="153"/>
        <v>6.2582618530101648</v>
      </c>
      <c r="AL183" s="134">
        <f t="shared" si="154"/>
        <v>47.980007539744605</v>
      </c>
      <c r="AM183" s="129">
        <f t="shared" si="155"/>
        <v>11.181268610935422</v>
      </c>
      <c r="AN183" s="134">
        <f t="shared" si="156"/>
        <v>150.9471262476282</v>
      </c>
      <c r="AP183" s="131">
        <v>51.81840814292417</v>
      </c>
      <c r="AQ183" s="129">
        <f t="shared" si="163"/>
        <v>3.6272885700046915</v>
      </c>
      <c r="AR183" s="134">
        <f t="shared" si="164"/>
        <v>55.445696712928864</v>
      </c>
      <c r="AS183" s="131">
        <v>59.881352449963174</v>
      </c>
      <c r="AT183" s="131">
        <v>55.445696712928864</v>
      </c>
      <c r="AU183" s="129">
        <f t="shared" si="143"/>
        <v>4.4356557370343088</v>
      </c>
      <c r="AV183" s="134">
        <f t="shared" si="144"/>
        <v>59.881352449963174</v>
      </c>
      <c r="AW183" s="135">
        <f t="shared" si="145"/>
        <v>4.7905081959970541</v>
      </c>
      <c r="AX183" s="135">
        <f t="shared" si="146"/>
        <v>64.671860645960223</v>
      </c>
      <c r="AY183" s="131">
        <v>64.671860645960223</v>
      </c>
      <c r="AZ183" s="135">
        <f t="shared" si="147"/>
        <v>5.8204674581364202</v>
      </c>
      <c r="BA183" s="135">
        <f t="shared" si="148"/>
        <v>70.492328104096643</v>
      </c>
      <c r="BB183" s="131">
        <v>70.492328104096643</v>
      </c>
      <c r="BC183" s="135">
        <f t="shared" si="149"/>
        <v>6.3443095293686982</v>
      </c>
      <c r="BD183" s="135">
        <f t="shared" si="150"/>
        <v>76.836637633465344</v>
      </c>
      <c r="BE183" s="131">
        <v>76.836637633465344</v>
      </c>
      <c r="BF183" s="135">
        <f t="shared" si="151"/>
        <v>6.915297387011881</v>
      </c>
      <c r="BG183" s="135">
        <f t="shared" si="152"/>
        <v>83.751935020477219</v>
      </c>
      <c r="BH183" s="131">
        <v>93.802167222934486</v>
      </c>
      <c r="BI183" s="131">
        <v>83.751935020477219</v>
      </c>
      <c r="BJ183" s="135">
        <f t="shared" si="137"/>
        <v>10.050232202457266</v>
      </c>
      <c r="BK183" s="135">
        <f t="shared" si="138"/>
        <v>93.802167222934486</v>
      </c>
      <c r="BL183" s="135">
        <f t="shared" si="139"/>
        <v>3.7520866889173794</v>
      </c>
      <c r="BM183" s="135">
        <f t="shared" si="140"/>
        <v>97.554253911851859</v>
      </c>
      <c r="BN183" s="183">
        <v>102.43196660744445</v>
      </c>
      <c r="BO183" s="183">
        <v>97.554253911851859</v>
      </c>
      <c r="BP183" s="135">
        <f t="shared" si="127"/>
        <v>4.8777126955925931</v>
      </c>
      <c r="BQ183" s="135">
        <f t="shared" si="128"/>
        <v>102.43196660744445</v>
      </c>
      <c r="BR183" s="135">
        <f t="shared" si="129"/>
        <v>13.316155658967778</v>
      </c>
      <c r="BS183" s="135">
        <f t="shared" si="130"/>
        <v>115.74812226641222</v>
      </c>
      <c r="BT183" s="183">
        <v>121.53552837973284</v>
      </c>
      <c r="BU183" s="129">
        <f t="shared" si="131"/>
        <v>18.230329256959926</v>
      </c>
      <c r="BV183" s="183">
        <v>115.74812226641222</v>
      </c>
      <c r="BW183" s="135">
        <f t="shared" si="132"/>
        <v>5.7874061133206114</v>
      </c>
      <c r="BX183" s="135">
        <f t="shared" si="133"/>
        <v>121.53552837973284</v>
      </c>
      <c r="BY183" s="132">
        <f t="shared" si="134"/>
        <v>139.76585763669277</v>
      </c>
    </row>
    <row r="184" spans="1:77" ht="16.5" customHeight="1" x14ac:dyDescent="0.3">
      <c r="A184" s="5"/>
      <c r="B184" s="92" t="s">
        <v>386</v>
      </c>
      <c r="C184" s="95"/>
      <c r="D184" s="88" t="s">
        <v>21</v>
      </c>
      <c r="E184" s="88" t="s">
        <v>164</v>
      </c>
      <c r="F184" s="96">
        <v>42</v>
      </c>
      <c r="G184" s="112">
        <v>75</v>
      </c>
      <c r="H184" s="112" t="s">
        <v>45</v>
      </c>
      <c r="I184" s="97" t="s">
        <v>8</v>
      </c>
      <c r="J184" s="93">
        <f t="shared" si="141"/>
        <v>8885.2252865721348</v>
      </c>
      <c r="K184" s="57">
        <v>355.35064576742161</v>
      </c>
      <c r="M184" s="136">
        <v>26.9905574</v>
      </c>
      <c r="N184" s="136">
        <v>25.462790000000002</v>
      </c>
      <c r="O184" s="129">
        <f t="shared" si="95"/>
        <v>1.5277674000000001</v>
      </c>
      <c r="P184" s="132">
        <f t="shared" si="87"/>
        <v>26.9905574</v>
      </c>
      <c r="Q184" s="129">
        <f t="shared" si="88"/>
        <v>3.5087724619999996</v>
      </c>
      <c r="R184" s="132">
        <f t="shared" si="89"/>
        <v>30.499329862</v>
      </c>
      <c r="S184" s="136">
        <v>30.499329862</v>
      </c>
      <c r="T184" s="129">
        <f t="shared" si="90"/>
        <v>3.0499329862</v>
      </c>
      <c r="U184" s="133">
        <f t="shared" si="91"/>
        <v>33.549262848200001</v>
      </c>
      <c r="V184" s="136">
        <v>33.549262848200001</v>
      </c>
      <c r="W184" s="129">
        <f t="shared" si="85"/>
        <v>2.0129557708919998</v>
      </c>
      <c r="X184" s="132">
        <f t="shared" si="86"/>
        <v>35.562218619092</v>
      </c>
      <c r="Y184" s="136">
        <v>35.562218619092</v>
      </c>
      <c r="Z184" s="129">
        <f t="shared" si="161"/>
        <v>2.8449774895273601</v>
      </c>
      <c r="AA184" s="132">
        <f t="shared" si="162"/>
        <v>38.40719610861936</v>
      </c>
      <c r="AB184" s="132">
        <f t="shared" si="165"/>
        <v>151.43549729458266</v>
      </c>
      <c r="AC184" s="136">
        <v>38.40719610861936</v>
      </c>
      <c r="AD184" s="129">
        <f t="shared" si="159"/>
        <v>3.8407196108619357</v>
      </c>
      <c r="AE184" s="134">
        <f t="shared" si="160"/>
        <v>42.247915719481298</v>
      </c>
      <c r="AF184" s="136">
        <v>45.205269819844986</v>
      </c>
      <c r="AG184" s="136">
        <v>42.247915719481298</v>
      </c>
      <c r="AH184" s="129">
        <f t="shared" si="157"/>
        <v>2.9573541003636912</v>
      </c>
      <c r="AI184" s="132">
        <f t="shared" si="158"/>
        <v>45.205269819844986</v>
      </c>
      <c r="AK184" s="132">
        <f t="shared" si="153"/>
        <v>6.7807904729767472</v>
      </c>
      <c r="AL184" s="134">
        <f t="shared" si="154"/>
        <v>51.986060292821733</v>
      </c>
      <c r="AM184" s="129">
        <f t="shared" si="155"/>
        <v>12.114839783566612</v>
      </c>
      <c r="AN184" s="134">
        <f t="shared" si="156"/>
        <v>163.55033707814928</v>
      </c>
      <c r="AP184" s="136">
        <v>56.14494511624747</v>
      </c>
      <c r="AQ184" s="129">
        <f t="shared" si="163"/>
        <v>3.9301461581373229</v>
      </c>
      <c r="AR184" s="134">
        <f t="shared" si="164"/>
        <v>60.075091274384796</v>
      </c>
      <c r="AS184" s="136">
        <v>64.881098576335575</v>
      </c>
      <c r="AT184" s="136">
        <v>60.075091274384796</v>
      </c>
      <c r="AU184" s="129">
        <f t="shared" si="143"/>
        <v>4.8060073019507836</v>
      </c>
      <c r="AV184" s="134">
        <f t="shared" si="144"/>
        <v>64.881098576335575</v>
      </c>
      <c r="AW184" s="135">
        <f t="shared" si="145"/>
        <v>5.1904878861068457</v>
      </c>
      <c r="AX184" s="135">
        <f t="shared" si="146"/>
        <v>70.071586462442426</v>
      </c>
      <c r="AY184" s="136">
        <v>70.071586462442426</v>
      </c>
      <c r="AZ184" s="135">
        <f t="shared" si="147"/>
        <v>6.3064427816198183</v>
      </c>
      <c r="BA184" s="135">
        <f t="shared" si="148"/>
        <v>76.378029244062247</v>
      </c>
      <c r="BB184" s="136">
        <v>76.378029244062247</v>
      </c>
      <c r="BC184" s="135">
        <f t="shared" si="149"/>
        <v>6.8740226319656026</v>
      </c>
      <c r="BD184" s="135">
        <f t="shared" si="150"/>
        <v>83.252051876027849</v>
      </c>
      <c r="BE184" s="136">
        <v>83.252051876027849</v>
      </c>
      <c r="BF184" s="135">
        <f t="shared" si="151"/>
        <v>7.4926846688425055</v>
      </c>
      <c r="BG184" s="135">
        <f t="shared" si="152"/>
        <v>90.744736544870349</v>
      </c>
      <c r="BH184" s="136">
        <v>101.63410493025479</v>
      </c>
      <c r="BI184" s="136">
        <v>90.744736544870349</v>
      </c>
      <c r="BJ184" s="135">
        <f t="shared" si="137"/>
        <v>10.889368385384442</v>
      </c>
      <c r="BK184" s="135">
        <f t="shared" si="138"/>
        <v>101.63410493025479</v>
      </c>
      <c r="BL184" s="135">
        <f t="shared" si="139"/>
        <v>4.0653641972101919</v>
      </c>
      <c r="BM184" s="135">
        <f t="shared" si="140"/>
        <v>105.69946912746498</v>
      </c>
      <c r="BN184" s="136">
        <v>110.98444258383823</v>
      </c>
      <c r="BO184" s="136">
        <v>105.69946912746498</v>
      </c>
      <c r="BP184" s="135">
        <f t="shared" si="127"/>
        <v>5.2849734563732484</v>
      </c>
      <c r="BQ184" s="135">
        <f t="shared" si="128"/>
        <v>110.98444258383823</v>
      </c>
      <c r="BR184" s="135">
        <f t="shared" si="129"/>
        <v>14.427977535898972</v>
      </c>
      <c r="BS184" s="135">
        <f t="shared" si="130"/>
        <v>125.41242011973721</v>
      </c>
      <c r="BT184" s="136">
        <v>131.68304112572406</v>
      </c>
      <c r="BU184" s="129">
        <f t="shared" si="131"/>
        <v>19.752456168858611</v>
      </c>
      <c r="BV184" s="136">
        <v>125.41242011973721</v>
      </c>
      <c r="BW184" s="135">
        <f t="shared" si="132"/>
        <v>6.270621005986861</v>
      </c>
      <c r="BX184" s="135">
        <f t="shared" si="133"/>
        <v>131.68304112572406</v>
      </c>
      <c r="BY184" s="132">
        <f t="shared" si="134"/>
        <v>151.43549729458266</v>
      </c>
    </row>
    <row r="185" spans="1:77" ht="16.5" customHeight="1" x14ac:dyDescent="0.3">
      <c r="A185" s="5"/>
      <c r="B185" s="92" t="s">
        <v>275</v>
      </c>
      <c r="C185" s="95"/>
      <c r="D185" s="88" t="s">
        <v>21</v>
      </c>
      <c r="E185" s="88" t="s">
        <v>540</v>
      </c>
      <c r="F185" s="96">
        <v>39.42</v>
      </c>
      <c r="G185" s="112">
        <v>80.27</v>
      </c>
      <c r="H185" s="112" t="s">
        <v>20</v>
      </c>
      <c r="I185" s="97" t="s">
        <v>47</v>
      </c>
      <c r="J185" s="93">
        <f t="shared" si="141"/>
        <v>9986.2946713175315</v>
      </c>
      <c r="K185" s="57">
        <v>429.38188259839035</v>
      </c>
      <c r="M185" s="136">
        <v>26.9905574</v>
      </c>
      <c r="N185" s="136">
        <v>25.462790000000002</v>
      </c>
      <c r="O185" s="129">
        <f t="shared" si="95"/>
        <v>1.5277674000000001</v>
      </c>
      <c r="P185" s="132">
        <f t="shared" si="87"/>
        <v>26.9905574</v>
      </c>
      <c r="Q185" s="129">
        <f t="shared" si="88"/>
        <v>3.5087724619999996</v>
      </c>
      <c r="R185" s="132">
        <f t="shared" si="89"/>
        <v>30.499329862</v>
      </c>
      <c r="S185" s="136">
        <v>30.499329862</v>
      </c>
      <c r="T185" s="129">
        <f t="shared" si="90"/>
        <v>3.0499329862</v>
      </c>
      <c r="U185" s="133">
        <f t="shared" si="91"/>
        <v>33.549262848200001</v>
      </c>
      <c r="V185" s="136">
        <v>33.549262848200001</v>
      </c>
      <c r="W185" s="129">
        <f t="shared" ref="W185:W264" si="166">V185/100*6</f>
        <v>2.0129557708919998</v>
      </c>
      <c r="X185" s="132">
        <f t="shared" ref="X185:X264" si="167">V185+W185</f>
        <v>35.562218619092</v>
      </c>
      <c r="Y185" s="136">
        <v>35.562218619092</v>
      </c>
      <c r="Z185" s="129">
        <f t="shared" si="161"/>
        <v>2.8449774895273601</v>
      </c>
      <c r="AA185" s="132">
        <f t="shared" si="162"/>
        <v>38.40719610861936</v>
      </c>
      <c r="AB185" s="132">
        <f t="shared" si="165"/>
        <v>151.43549729458266</v>
      </c>
      <c r="AC185" s="136">
        <v>38.40719610861936</v>
      </c>
      <c r="AD185" s="129">
        <f t="shared" si="159"/>
        <v>3.8407196108619357</v>
      </c>
      <c r="AE185" s="134">
        <f t="shared" si="160"/>
        <v>42.247915719481298</v>
      </c>
      <c r="AF185" s="136">
        <v>45.205269819844986</v>
      </c>
      <c r="AG185" s="136">
        <v>42.247915719481298</v>
      </c>
      <c r="AH185" s="129">
        <f t="shared" si="157"/>
        <v>2.9573541003636912</v>
      </c>
      <c r="AI185" s="132">
        <f t="shared" si="158"/>
        <v>45.205269819844986</v>
      </c>
      <c r="AK185" s="132">
        <f t="shared" si="153"/>
        <v>6.7807904729767472</v>
      </c>
      <c r="AL185" s="134">
        <f t="shared" si="154"/>
        <v>51.986060292821733</v>
      </c>
      <c r="AM185" s="129">
        <f t="shared" si="155"/>
        <v>12.114839783566612</v>
      </c>
      <c r="AN185" s="134">
        <f t="shared" si="156"/>
        <v>163.55033707814928</v>
      </c>
      <c r="AP185" s="136">
        <v>56.14494511624747</v>
      </c>
      <c r="AQ185" s="129">
        <f t="shared" si="163"/>
        <v>3.9301461581373229</v>
      </c>
      <c r="AR185" s="134">
        <f t="shared" si="164"/>
        <v>60.075091274384796</v>
      </c>
      <c r="AS185" s="136">
        <v>64.881098576335575</v>
      </c>
      <c r="AT185" s="136">
        <v>60.075091274384796</v>
      </c>
      <c r="AU185" s="129">
        <f t="shared" si="143"/>
        <v>4.8060073019507836</v>
      </c>
      <c r="AV185" s="134">
        <f t="shared" si="144"/>
        <v>64.881098576335575</v>
      </c>
      <c r="AW185" s="135">
        <f t="shared" si="145"/>
        <v>5.1904878861068457</v>
      </c>
      <c r="AX185" s="135">
        <f t="shared" si="146"/>
        <v>70.071586462442426</v>
      </c>
      <c r="AY185" s="136">
        <v>70.071586462442426</v>
      </c>
      <c r="AZ185" s="135">
        <f t="shared" si="147"/>
        <v>6.3064427816198183</v>
      </c>
      <c r="BA185" s="135">
        <f t="shared" si="148"/>
        <v>76.378029244062247</v>
      </c>
      <c r="BB185" s="136">
        <v>76.378029244062247</v>
      </c>
      <c r="BC185" s="135">
        <f t="shared" si="149"/>
        <v>6.8740226319656026</v>
      </c>
      <c r="BD185" s="135">
        <f t="shared" si="150"/>
        <v>83.252051876027849</v>
      </c>
      <c r="BE185" s="136">
        <v>83.252051876027849</v>
      </c>
      <c r="BF185" s="135">
        <f t="shared" si="151"/>
        <v>7.4926846688425055</v>
      </c>
      <c r="BG185" s="135">
        <f t="shared" si="152"/>
        <v>90.744736544870349</v>
      </c>
      <c r="BH185" s="136">
        <v>101.63410493025479</v>
      </c>
      <c r="BI185" s="136">
        <v>90.744736544870349</v>
      </c>
      <c r="BJ185" s="135">
        <f t="shared" si="137"/>
        <v>10.889368385384442</v>
      </c>
      <c r="BK185" s="135">
        <f t="shared" si="138"/>
        <v>101.63410493025479</v>
      </c>
      <c r="BL185" s="135">
        <f t="shared" si="139"/>
        <v>4.0653641972101919</v>
      </c>
      <c r="BM185" s="135">
        <f t="shared" si="140"/>
        <v>105.69946912746498</v>
      </c>
      <c r="BN185" s="136">
        <v>110.98444258383823</v>
      </c>
      <c r="BO185" s="136">
        <v>105.69946912746498</v>
      </c>
      <c r="BP185" s="135">
        <f t="shared" si="127"/>
        <v>5.2849734563732484</v>
      </c>
      <c r="BQ185" s="135">
        <f t="shared" si="128"/>
        <v>110.98444258383823</v>
      </c>
      <c r="BR185" s="135">
        <f t="shared" si="129"/>
        <v>14.427977535898972</v>
      </c>
      <c r="BS185" s="135">
        <f t="shared" si="130"/>
        <v>125.41242011973721</v>
      </c>
      <c r="BT185" s="136">
        <v>131.68304112572406</v>
      </c>
      <c r="BU185" s="129">
        <f t="shared" si="131"/>
        <v>19.752456168858611</v>
      </c>
      <c r="BV185" s="136">
        <v>125.41242011973721</v>
      </c>
      <c r="BW185" s="135">
        <f t="shared" si="132"/>
        <v>6.270621005986861</v>
      </c>
      <c r="BX185" s="135">
        <f t="shared" si="133"/>
        <v>131.68304112572406</v>
      </c>
      <c r="BY185" s="132">
        <f t="shared" si="134"/>
        <v>151.43549729458266</v>
      </c>
    </row>
    <row r="186" spans="1:77" ht="16.5" customHeight="1" x14ac:dyDescent="0.3">
      <c r="A186" s="5"/>
      <c r="B186" s="92" t="s">
        <v>387</v>
      </c>
      <c r="C186" s="95"/>
      <c r="D186" s="88" t="s">
        <v>21</v>
      </c>
      <c r="E186" s="88" t="s">
        <v>187</v>
      </c>
      <c r="F186" s="96">
        <v>47</v>
      </c>
      <c r="G186" s="322" t="s">
        <v>107</v>
      </c>
      <c r="H186" s="112">
        <v>17</v>
      </c>
      <c r="I186" s="97" t="s">
        <v>9</v>
      </c>
      <c r="J186" s="93">
        <f t="shared" si="141"/>
        <v>11219.407193111701</v>
      </c>
      <c r="K186" s="57">
        <v>356.11179980030437</v>
      </c>
      <c r="M186" s="136">
        <v>49.857390439999996</v>
      </c>
      <c r="N186" s="136">
        <v>47.035273999999994</v>
      </c>
      <c r="O186" s="129">
        <f t="shared" si="95"/>
        <v>2.8221164399999994</v>
      </c>
      <c r="P186" s="132">
        <f t="shared" ref="P186:P266" si="168">N186+O186</f>
        <v>49.857390439999996</v>
      </c>
      <c r="Q186" s="129">
        <f t="shared" ref="Q186:Q266" si="169">M186/100*13</f>
        <v>6.4814607571999989</v>
      </c>
      <c r="R186" s="132">
        <f t="shared" ref="R186:R266" si="170">M186+Q186</f>
        <v>56.338851197199993</v>
      </c>
      <c r="S186" s="136">
        <v>56.338851197199993</v>
      </c>
      <c r="T186" s="129">
        <f t="shared" ref="T186:T264" si="171">S186/100*10</f>
        <v>5.6338851197199986</v>
      </c>
      <c r="U186" s="133">
        <f t="shared" ref="U186:U264" si="172">S186+T186</f>
        <v>61.972736316919992</v>
      </c>
      <c r="V186" s="136">
        <v>61.972736316919992</v>
      </c>
      <c r="W186" s="129">
        <f t="shared" si="166"/>
        <v>3.7183641790151998</v>
      </c>
      <c r="X186" s="132">
        <f t="shared" si="167"/>
        <v>65.691100495935189</v>
      </c>
      <c r="Y186" s="136">
        <v>65.691100495935189</v>
      </c>
      <c r="Z186" s="129">
        <f t="shared" si="161"/>
        <v>5.2552880396748147</v>
      </c>
      <c r="AA186" s="132">
        <f t="shared" si="162"/>
        <v>70.946388535609998</v>
      </c>
      <c r="AB186" s="132">
        <f t="shared" si="165"/>
        <v>279.73407896687485</v>
      </c>
      <c r="AC186" s="136">
        <v>70.946388535609998</v>
      </c>
      <c r="AD186" s="129">
        <f t="shared" si="159"/>
        <v>7.0946388535609994</v>
      </c>
      <c r="AE186" s="134">
        <f t="shared" si="160"/>
        <v>78.041027389170992</v>
      </c>
      <c r="AF186" s="136">
        <v>83.503899306412961</v>
      </c>
      <c r="AG186" s="136">
        <v>78.041027389170992</v>
      </c>
      <c r="AH186" s="129">
        <f t="shared" si="157"/>
        <v>5.4628719172419693</v>
      </c>
      <c r="AI186" s="132">
        <f t="shared" si="158"/>
        <v>83.503899306412961</v>
      </c>
      <c r="AK186" s="132">
        <f t="shared" si="153"/>
        <v>12.525584895961945</v>
      </c>
      <c r="AL186" s="134">
        <f t="shared" si="154"/>
        <v>96.029484202374903</v>
      </c>
      <c r="AM186" s="129">
        <f t="shared" si="155"/>
        <v>22.378726317349987</v>
      </c>
      <c r="AN186" s="134">
        <f t="shared" si="156"/>
        <v>302.11280528422481</v>
      </c>
      <c r="AP186" s="136">
        <v>103.7118429385649</v>
      </c>
      <c r="AQ186" s="129">
        <f t="shared" si="163"/>
        <v>7.2598290056995429</v>
      </c>
      <c r="AR186" s="134">
        <f t="shared" si="164"/>
        <v>110.97167194426444</v>
      </c>
      <c r="AS186" s="136">
        <v>119.8494056998056</v>
      </c>
      <c r="AT186" s="136">
        <v>110.97167194426444</v>
      </c>
      <c r="AU186" s="129">
        <f t="shared" si="143"/>
        <v>8.877733755541156</v>
      </c>
      <c r="AV186" s="134">
        <f t="shared" si="144"/>
        <v>119.8494056998056</v>
      </c>
      <c r="AW186" s="135">
        <f t="shared" si="145"/>
        <v>9.587952455984448</v>
      </c>
      <c r="AX186" s="135">
        <f t="shared" si="146"/>
        <v>129.43735815579004</v>
      </c>
      <c r="AY186" s="136">
        <v>129.43735815579004</v>
      </c>
      <c r="AZ186" s="135">
        <f t="shared" si="147"/>
        <v>11.649362234021103</v>
      </c>
      <c r="BA186" s="135">
        <f t="shared" si="148"/>
        <v>141.08672038981115</v>
      </c>
      <c r="BB186" s="136">
        <v>141.08672038981115</v>
      </c>
      <c r="BC186" s="135">
        <f t="shared" si="149"/>
        <v>12.697804835083002</v>
      </c>
      <c r="BD186" s="135">
        <f t="shared" si="150"/>
        <v>153.78452522489414</v>
      </c>
      <c r="BE186" s="136">
        <v>153.78452522489414</v>
      </c>
      <c r="BF186" s="135">
        <f t="shared" si="151"/>
        <v>13.840607270240472</v>
      </c>
      <c r="BG186" s="135">
        <f t="shared" si="152"/>
        <v>167.62513249513461</v>
      </c>
      <c r="BH186" s="136">
        <v>187.74014839455077</v>
      </c>
      <c r="BI186" s="136">
        <v>167.62513249513461</v>
      </c>
      <c r="BJ186" s="135">
        <f t="shared" si="137"/>
        <v>20.11501589941615</v>
      </c>
      <c r="BK186" s="135">
        <f t="shared" si="138"/>
        <v>187.74014839455077</v>
      </c>
      <c r="BL186" s="135">
        <f t="shared" si="139"/>
        <v>7.5096059357820311</v>
      </c>
      <c r="BM186" s="135">
        <f t="shared" si="140"/>
        <v>195.24975433033279</v>
      </c>
      <c r="BN186" s="136">
        <v>205.01224204684942</v>
      </c>
      <c r="BO186" s="136">
        <v>195.24975433033279</v>
      </c>
      <c r="BP186" s="135">
        <f t="shared" si="127"/>
        <v>9.7624877165166382</v>
      </c>
      <c r="BQ186" s="135">
        <f t="shared" si="128"/>
        <v>205.01224204684942</v>
      </c>
      <c r="BR186" s="135">
        <f t="shared" si="129"/>
        <v>26.651591466090427</v>
      </c>
      <c r="BS186" s="135">
        <f t="shared" si="130"/>
        <v>231.66383351293985</v>
      </c>
      <c r="BT186" s="136">
        <v>243.24702518858683</v>
      </c>
      <c r="BU186" s="129">
        <f t="shared" si="131"/>
        <v>36.487053778288029</v>
      </c>
      <c r="BV186" s="136">
        <v>231.66383351293985</v>
      </c>
      <c r="BW186" s="135">
        <f t="shared" si="132"/>
        <v>11.583191675646994</v>
      </c>
      <c r="BX186" s="135">
        <f t="shared" si="133"/>
        <v>243.24702518858683</v>
      </c>
      <c r="BY186" s="132">
        <f t="shared" si="134"/>
        <v>279.73407896687485</v>
      </c>
    </row>
    <row r="187" spans="1:77" ht="16.5" customHeight="1" x14ac:dyDescent="0.3">
      <c r="A187" s="5"/>
      <c r="B187" s="92" t="s">
        <v>388</v>
      </c>
      <c r="C187" s="95"/>
      <c r="D187" s="88" t="s">
        <v>21</v>
      </c>
      <c r="E187" s="88" t="s">
        <v>188</v>
      </c>
      <c r="F187" s="96">
        <v>47</v>
      </c>
      <c r="G187" s="112" t="s">
        <v>49</v>
      </c>
      <c r="H187" s="112" t="s">
        <v>48</v>
      </c>
      <c r="I187" s="97" t="s">
        <v>8</v>
      </c>
      <c r="J187" s="93">
        <f t="shared" si="141"/>
        <v>13556.779028253795</v>
      </c>
      <c r="K187" s="57">
        <v>139.76585763669277</v>
      </c>
      <c r="M187" s="136">
        <v>31.258552000000002</v>
      </c>
      <c r="N187" s="136">
        <v>29.4892</v>
      </c>
      <c r="O187" s="129">
        <f t="shared" si="95"/>
        <v>1.769352</v>
      </c>
      <c r="P187" s="132">
        <f t="shared" si="168"/>
        <v>31.258552000000002</v>
      </c>
      <c r="Q187" s="129">
        <f t="shared" si="169"/>
        <v>4.0636117599999997</v>
      </c>
      <c r="R187" s="132">
        <f t="shared" si="170"/>
        <v>35.322163760000002</v>
      </c>
      <c r="S187" s="136">
        <v>35.322163760000002</v>
      </c>
      <c r="T187" s="129">
        <f t="shared" si="171"/>
        <v>3.532216376</v>
      </c>
      <c r="U187" s="133">
        <f t="shared" si="172"/>
        <v>38.854380136000003</v>
      </c>
      <c r="V187" s="136">
        <v>38.854380136000003</v>
      </c>
      <c r="W187" s="129">
        <f t="shared" si="166"/>
        <v>2.3312628081600004</v>
      </c>
      <c r="X187" s="132">
        <f t="shared" si="167"/>
        <v>41.185642944160001</v>
      </c>
      <c r="Y187" s="136">
        <v>41.185642944160001</v>
      </c>
      <c r="Z187" s="129">
        <f t="shared" si="161"/>
        <v>3.2948514355328</v>
      </c>
      <c r="AA187" s="132">
        <f t="shared" si="162"/>
        <v>44.4804943796928</v>
      </c>
      <c r="AB187" s="132">
        <f t="shared" si="165"/>
        <v>175.38186769083069</v>
      </c>
      <c r="AC187" s="136">
        <v>44.4804943796928</v>
      </c>
      <c r="AD187" s="129">
        <f t="shared" si="159"/>
        <v>4.4480494379692797</v>
      </c>
      <c r="AE187" s="134">
        <f t="shared" si="160"/>
        <v>48.928543817662081</v>
      </c>
      <c r="AF187" s="136">
        <v>52.353541884898426</v>
      </c>
      <c r="AG187" s="136">
        <v>48.928543817662081</v>
      </c>
      <c r="AH187" s="129">
        <f t="shared" si="157"/>
        <v>3.4249980672363454</v>
      </c>
      <c r="AI187" s="132">
        <f t="shared" si="158"/>
        <v>52.353541884898426</v>
      </c>
      <c r="AK187" s="132">
        <f t="shared" si="153"/>
        <v>7.8530312827347633</v>
      </c>
      <c r="AL187" s="134">
        <f t="shared" si="154"/>
        <v>60.206573167633188</v>
      </c>
      <c r="AM187" s="129">
        <f t="shared" si="155"/>
        <v>14.030549415266455</v>
      </c>
      <c r="AN187" s="134">
        <f t="shared" si="156"/>
        <v>189.41241710609714</v>
      </c>
      <c r="AP187" s="136">
        <v>65.023099021043848</v>
      </c>
      <c r="AQ187" s="129">
        <f t="shared" si="163"/>
        <v>4.5516169314730694</v>
      </c>
      <c r="AR187" s="134">
        <f t="shared" si="164"/>
        <v>69.574715952516911</v>
      </c>
      <c r="AS187" s="136">
        <v>75.140693228718263</v>
      </c>
      <c r="AT187" s="136">
        <v>69.574715952516911</v>
      </c>
      <c r="AU187" s="129">
        <f t="shared" si="143"/>
        <v>5.5659772762013526</v>
      </c>
      <c r="AV187" s="134">
        <f t="shared" si="144"/>
        <v>75.140693228718263</v>
      </c>
      <c r="AW187" s="135">
        <f t="shared" si="145"/>
        <v>6.0112554582974607</v>
      </c>
      <c r="AX187" s="135">
        <f t="shared" si="146"/>
        <v>81.151948687015718</v>
      </c>
      <c r="AY187" s="136">
        <v>81.151948687015718</v>
      </c>
      <c r="AZ187" s="135">
        <f t="shared" si="147"/>
        <v>7.3036753818314146</v>
      </c>
      <c r="BA187" s="135">
        <f t="shared" si="148"/>
        <v>88.455624068847129</v>
      </c>
      <c r="BB187" s="136">
        <v>88.455624068847129</v>
      </c>
      <c r="BC187" s="135">
        <f t="shared" si="149"/>
        <v>7.9610061661962419</v>
      </c>
      <c r="BD187" s="135">
        <f t="shared" si="150"/>
        <v>96.416630235043371</v>
      </c>
      <c r="BE187" s="136">
        <v>96.416630235043371</v>
      </c>
      <c r="BF187" s="135">
        <f t="shared" si="151"/>
        <v>8.6774967211539025</v>
      </c>
      <c r="BG187" s="135">
        <f t="shared" si="152"/>
        <v>105.09412695619727</v>
      </c>
      <c r="BH187" s="136">
        <v>117.70542219094094</v>
      </c>
      <c r="BI187" s="136">
        <v>105.09412695619727</v>
      </c>
      <c r="BJ187" s="135">
        <f t="shared" si="137"/>
        <v>12.611295234743672</v>
      </c>
      <c r="BK187" s="135">
        <f t="shared" si="138"/>
        <v>117.70542219094094</v>
      </c>
      <c r="BL187" s="135">
        <f t="shared" si="139"/>
        <v>4.7082168876376373</v>
      </c>
      <c r="BM187" s="135">
        <f t="shared" si="140"/>
        <v>122.41363907857857</v>
      </c>
      <c r="BN187" s="136">
        <v>128.53432103250751</v>
      </c>
      <c r="BO187" s="136">
        <v>122.41363907857857</v>
      </c>
      <c r="BP187" s="135">
        <f t="shared" si="127"/>
        <v>6.1206819539289281</v>
      </c>
      <c r="BQ187" s="135">
        <f t="shared" si="128"/>
        <v>128.53432103250751</v>
      </c>
      <c r="BR187" s="135">
        <f t="shared" si="129"/>
        <v>16.709461734225975</v>
      </c>
      <c r="BS187" s="135">
        <f t="shared" si="130"/>
        <v>145.24378276673349</v>
      </c>
      <c r="BT187" s="136">
        <v>152.50597190507017</v>
      </c>
      <c r="BU187" s="129">
        <f t="shared" si="131"/>
        <v>22.875895785760523</v>
      </c>
      <c r="BV187" s="136">
        <v>145.24378276673349</v>
      </c>
      <c r="BW187" s="135">
        <f t="shared" si="132"/>
        <v>7.2621891383366748</v>
      </c>
      <c r="BX187" s="135">
        <f t="shared" si="133"/>
        <v>152.50597190507017</v>
      </c>
      <c r="BY187" s="132">
        <f t="shared" si="134"/>
        <v>175.38186769083069</v>
      </c>
    </row>
    <row r="188" spans="1:77" ht="16.5" customHeight="1" thickBot="1" x14ac:dyDescent="0.35">
      <c r="A188" s="5"/>
      <c r="B188" s="281" t="s">
        <v>389</v>
      </c>
      <c r="C188" s="286">
        <v>9920</v>
      </c>
      <c r="D188" s="287" t="s">
        <v>21</v>
      </c>
      <c r="E188" s="287" t="s">
        <v>189</v>
      </c>
      <c r="F188" s="288">
        <v>63.5</v>
      </c>
      <c r="G188" s="413">
        <v>80.27</v>
      </c>
      <c r="H188" s="413" t="s">
        <v>578</v>
      </c>
      <c r="I188" s="289" t="s">
        <v>7</v>
      </c>
      <c r="J188" s="94">
        <f t="shared" si="141"/>
        <v>11243.438940720174</v>
      </c>
      <c r="K188" s="57">
        <v>151.43549729458266</v>
      </c>
      <c r="M188" s="136">
        <v>58.176974280000003</v>
      </c>
      <c r="N188" s="136">
        <v>54.883938000000001</v>
      </c>
      <c r="O188" s="129">
        <f t="shared" si="95"/>
        <v>3.2930362799999999</v>
      </c>
      <c r="P188" s="132">
        <f t="shared" si="168"/>
        <v>58.176974280000003</v>
      </c>
      <c r="Q188" s="129">
        <f t="shared" si="169"/>
        <v>7.5630066564000007</v>
      </c>
      <c r="R188" s="132">
        <f t="shared" si="170"/>
        <v>65.739980936400002</v>
      </c>
      <c r="S188" s="136">
        <v>65.739980936400002</v>
      </c>
      <c r="T188" s="129">
        <f t="shared" si="171"/>
        <v>6.5739980936400002</v>
      </c>
      <c r="U188" s="133">
        <f t="shared" si="172"/>
        <v>72.313979030040002</v>
      </c>
      <c r="V188" s="136">
        <v>72.313979030040002</v>
      </c>
      <c r="W188" s="129">
        <f t="shared" si="166"/>
        <v>4.3388387418023999</v>
      </c>
      <c r="X188" s="132">
        <f t="shared" si="167"/>
        <v>76.652817771842408</v>
      </c>
      <c r="Y188" s="136">
        <v>76.652817771842408</v>
      </c>
      <c r="Z188" s="129">
        <f t="shared" si="161"/>
        <v>6.1322254217473926</v>
      </c>
      <c r="AA188" s="132">
        <f t="shared" si="162"/>
        <v>82.7850431935898</v>
      </c>
      <c r="AB188" s="132">
        <f t="shared" si="165"/>
        <v>326.41263759843457</v>
      </c>
      <c r="AC188" s="136">
        <v>82.7850431935898</v>
      </c>
      <c r="AD188" s="129">
        <f t="shared" si="159"/>
        <v>8.27850431935898</v>
      </c>
      <c r="AE188" s="134">
        <f t="shared" si="160"/>
        <v>91.063547512948787</v>
      </c>
      <c r="AF188" s="136">
        <v>97.437995838855201</v>
      </c>
      <c r="AG188" s="136">
        <v>91.063547512948787</v>
      </c>
      <c r="AH188" s="129">
        <f t="shared" si="157"/>
        <v>6.3744483259064149</v>
      </c>
      <c r="AI188" s="132">
        <f t="shared" si="158"/>
        <v>97.437995838855201</v>
      </c>
      <c r="AK188" s="132">
        <f t="shared" si="153"/>
        <v>14.61569937582828</v>
      </c>
      <c r="AL188" s="134">
        <f t="shared" si="154"/>
        <v>112.05369521468349</v>
      </c>
      <c r="AM188" s="129">
        <f t="shared" si="155"/>
        <v>26.113011007874764</v>
      </c>
      <c r="AN188" s="134">
        <f t="shared" si="156"/>
        <v>352.52564860630935</v>
      </c>
      <c r="AP188" s="136">
        <v>121.01799083185817</v>
      </c>
      <c r="AQ188" s="129">
        <f t="shared" si="163"/>
        <v>8.471259358230073</v>
      </c>
      <c r="AR188" s="134">
        <f t="shared" si="164"/>
        <v>129.48925019008826</v>
      </c>
      <c r="AS188" s="136">
        <v>139.84839020529532</v>
      </c>
      <c r="AT188" s="136">
        <v>129.48925019008826</v>
      </c>
      <c r="AU188" s="129">
        <f t="shared" si="143"/>
        <v>10.359140015207061</v>
      </c>
      <c r="AV188" s="134">
        <f t="shared" si="144"/>
        <v>139.84839020529532</v>
      </c>
      <c r="AW188" s="135">
        <f t="shared" si="145"/>
        <v>11.187871216423625</v>
      </c>
      <c r="AX188" s="135">
        <f t="shared" si="146"/>
        <v>151.03626142171893</v>
      </c>
      <c r="AY188" s="136">
        <v>151.03626142171893</v>
      </c>
      <c r="AZ188" s="135">
        <f t="shared" si="147"/>
        <v>13.593263527954704</v>
      </c>
      <c r="BA188" s="135">
        <f t="shared" si="148"/>
        <v>164.62952494967362</v>
      </c>
      <c r="BB188" s="136">
        <v>164.62952494967362</v>
      </c>
      <c r="BC188" s="135">
        <f t="shared" si="149"/>
        <v>14.816657245470626</v>
      </c>
      <c r="BD188" s="135">
        <f t="shared" si="150"/>
        <v>179.44618219514425</v>
      </c>
      <c r="BE188" s="136">
        <v>179.44618219514425</v>
      </c>
      <c r="BF188" s="135">
        <f t="shared" si="151"/>
        <v>16.150156397562984</v>
      </c>
      <c r="BG188" s="135">
        <f t="shared" si="152"/>
        <v>195.59633859270724</v>
      </c>
      <c r="BH188" s="136">
        <v>219.06789922383211</v>
      </c>
      <c r="BI188" s="136">
        <v>195.59633859270724</v>
      </c>
      <c r="BJ188" s="135">
        <f t="shared" si="137"/>
        <v>23.47156063112487</v>
      </c>
      <c r="BK188" s="135">
        <f t="shared" si="138"/>
        <v>219.06789922383211</v>
      </c>
      <c r="BL188" s="135">
        <f t="shared" si="139"/>
        <v>8.7627159689532839</v>
      </c>
      <c r="BM188" s="135">
        <f t="shared" si="140"/>
        <v>227.83061519278539</v>
      </c>
      <c r="BN188" s="136">
        <v>239.22214595242465</v>
      </c>
      <c r="BO188" s="136">
        <v>227.83061519278539</v>
      </c>
      <c r="BP188" s="135">
        <f t="shared" si="127"/>
        <v>11.39153075963927</v>
      </c>
      <c r="BQ188" s="135">
        <f t="shared" si="128"/>
        <v>239.22214595242465</v>
      </c>
      <c r="BR188" s="135">
        <f t="shared" si="129"/>
        <v>31.098878973815204</v>
      </c>
      <c r="BS188" s="135">
        <f t="shared" si="130"/>
        <v>270.32102492623983</v>
      </c>
      <c r="BT188" s="136">
        <v>283.8370761725518</v>
      </c>
      <c r="BU188" s="129">
        <f t="shared" si="131"/>
        <v>42.575561425882768</v>
      </c>
      <c r="BV188" s="136">
        <v>270.32102492623983</v>
      </c>
      <c r="BW188" s="135">
        <f t="shared" si="132"/>
        <v>13.51605124631199</v>
      </c>
      <c r="BX188" s="135">
        <f t="shared" si="133"/>
        <v>283.8370761725518</v>
      </c>
      <c r="BY188" s="132">
        <f t="shared" si="134"/>
        <v>326.41263759843457</v>
      </c>
    </row>
    <row r="189" spans="1:77" ht="16.5" customHeight="1" x14ac:dyDescent="0.3">
      <c r="A189" s="5"/>
      <c r="B189" s="89" t="s">
        <v>390</v>
      </c>
      <c r="C189" s="103">
        <v>6679</v>
      </c>
      <c r="D189" s="104" t="s">
        <v>18</v>
      </c>
      <c r="E189" s="90" t="s">
        <v>169</v>
      </c>
      <c r="F189" s="105">
        <v>44.45</v>
      </c>
      <c r="G189" s="122">
        <v>60.3</v>
      </c>
      <c r="H189" s="122">
        <v>9</v>
      </c>
      <c r="I189" s="106" t="s">
        <v>8</v>
      </c>
      <c r="J189" s="91">
        <f t="shared" si="141"/>
        <v>4412.7964510492484</v>
      </c>
      <c r="K189" s="57">
        <v>151.43549729458266</v>
      </c>
      <c r="M189" s="136">
        <v>43.425342239999999</v>
      </c>
      <c r="N189" s="136">
        <v>40.967303999999999</v>
      </c>
      <c r="O189" s="129">
        <f t="shared" si="95"/>
        <v>2.45803824</v>
      </c>
      <c r="P189" s="132">
        <f t="shared" si="168"/>
        <v>43.425342239999999</v>
      </c>
      <c r="Q189" s="129">
        <f t="shared" si="169"/>
        <v>5.6452944911999996</v>
      </c>
      <c r="R189" s="132">
        <f t="shared" si="170"/>
        <v>49.070636731199997</v>
      </c>
      <c r="S189" s="136">
        <v>49.070636731199997</v>
      </c>
      <c r="T189" s="129">
        <f t="shared" si="171"/>
        <v>4.9070636731199997</v>
      </c>
      <c r="U189" s="133">
        <f t="shared" si="172"/>
        <v>53.977700404319997</v>
      </c>
      <c r="V189" s="136">
        <v>53.977700404319997</v>
      </c>
      <c r="W189" s="129">
        <f t="shared" si="166"/>
        <v>3.2386620242591997</v>
      </c>
      <c r="X189" s="132">
        <f t="shared" si="167"/>
        <v>57.216362428579195</v>
      </c>
      <c r="Y189" s="136">
        <v>57.216362428579195</v>
      </c>
      <c r="Z189" s="129">
        <f t="shared" si="161"/>
        <v>4.5773089942863354</v>
      </c>
      <c r="AA189" s="132">
        <f t="shared" si="162"/>
        <v>61.793671422865529</v>
      </c>
      <c r="AB189" s="132">
        <f t="shared" si="165"/>
        <v>243.64588696126168</v>
      </c>
      <c r="AC189" s="136">
        <v>61.793671422865529</v>
      </c>
      <c r="AD189" s="129">
        <f t="shared" si="159"/>
        <v>6.1793671422865524</v>
      </c>
      <c r="AE189" s="134">
        <f t="shared" si="160"/>
        <v>67.973038565152081</v>
      </c>
      <c r="AF189" s="136">
        <v>72.731151264712722</v>
      </c>
      <c r="AG189" s="136">
        <v>67.973038565152081</v>
      </c>
      <c r="AH189" s="129">
        <f t="shared" si="157"/>
        <v>4.7581126995606455</v>
      </c>
      <c r="AI189" s="132">
        <f t="shared" si="158"/>
        <v>72.731151264712722</v>
      </c>
      <c r="AK189" s="132">
        <f t="shared" si="153"/>
        <v>10.909672689706909</v>
      </c>
      <c r="AL189" s="134">
        <f t="shared" si="154"/>
        <v>83.640823954419631</v>
      </c>
      <c r="AM189" s="129">
        <f t="shared" si="155"/>
        <v>19.491670956900933</v>
      </c>
      <c r="AN189" s="134">
        <f t="shared" si="156"/>
        <v>263.1375579181626</v>
      </c>
      <c r="AP189" s="136">
        <v>90.332089870773203</v>
      </c>
      <c r="AQ189" s="129">
        <f t="shared" si="163"/>
        <v>6.323246290954124</v>
      </c>
      <c r="AR189" s="134">
        <f t="shared" si="164"/>
        <v>96.65533616172732</v>
      </c>
      <c r="AS189" s="136">
        <v>104.3877630546655</v>
      </c>
      <c r="AT189" s="136">
        <v>96.65533616172732</v>
      </c>
      <c r="AU189" s="129">
        <f t="shared" si="143"/>
        <v>7.7324268929381859</v>
      </c>
      <c r="AV189" s="134">
        <f t="shared" si="144"/>
        <v>104.3877630546655</v>
      </c>
      <c r="AW189" s="135">
        <f t="shared" si="145"/>
        <v>8.3510210443732404</v>
      </c>
      <c r="AX189" s="135">
        <f t="shared" si="146"/>
        <v>112.73878409903874</v>
      </c>
      <c r="AY189" s="136">
        <v>112.73878409903874</v>
      </c>
      <c r="AZ189" s="135">
        <f t="shared" si="147"/>
        <v>10.146490568913487</v>
      </c>
      <c r="BA189" s="135">
        <f t="shared" si="148"/>
        <v>122.88527466795223</v>
      </c>
      <c r="BB189" s="136">
        <v>122.88527466795223</v>
      </c>
      <c r="BC189" s="135">
        <f t="shared" si="149"/>
        <v>11.0596747201157</v>
      </c>
      <c r="BD189" s="135">
        <f t="shared" si="150"/>
        <v>133.94494938806793</v>
      </c>
      <c r="BE189" s="136">
        <v>133.94494938806793</v>
      </c>
      <c r="BF189" s="135">
        <f t="shared" si="151"/>
        <v>12.055045444926114</v>
      </c>
      <c r="BG189" s="135">
        <f t="shared" si="152"/>
        <v>145.99999483299405</v>
      </c>
      <c r="BH189" s="136">
        <v>163.51999421295332</v>
      </c>
      <c r="BI189" s="136">
        <v>145.99999483299405</v>
      </c>
      <c r="BJ189" s="135">
        <f t="shared" si="137"/>
        <v>17.519999379959284</v>
      </c>
      <c r="BK189" s="135">
        <f t="shared" si="138"/>
        <v>163.51999421295332</v>
      </c>
      <c r="BL189" s="135">
        <f t="shared" si="139"/>
        <v>6.5407997685181325</v>
      </c>
      <c r="BM189" s="135">
        <f t="shared" si="140"/>
        <v>170.06079398147145</v>
      </c>
      <c r="BN189" s="136">
        <v>178.56383368054503</v>
      </c>
      <c r="BO189" s="136">
        <v>170.06079398147145</v>
      </c>
      <c r="BP189" s="135">
        <f t="shared" si="127"/>
        <v>8.5030396990735717</v>
      </c>
      <c r="BQ189" s="135">
        <f t="shared" si="128"/>
        <v>178.56383368054503</v>
      </c>
      <c r="BR189" s="135">
        <f t="shared" si="129"/>
        <v>23.213298378470853</v>
      </c>
      <c r="BS189" s="135">
        <f t="shared" si="130"/>
        <v>201.77713205901588</v>
      </c>
      <c r="BT189" s="136">
        <v>211.86598866196667</v>
      </c>
      <c r="BU189" s="129">
        <f t="shared" si="131"/>
        <v>31.779898299294999</v>
      </c>
      <c r="BV189" s="136">
        <v>201.77713205901588</v>
      </c>
      <c r="BW189" s="135">
        <f t="shared" si="132"/>
        <v>10.088856602950793</v>
      </c>
      <c r="BX189" s="135">
        <f t="shared" si="133"/>
        <v>211.86598866196667</v>
      </c>
      <c r="BY189" s="132">
        <f t="shared" si="134"/>
        <v>243.64588696126168</v>
      </c>
    </row>
    <row r="190" spans="1:77" ht="16.5" customHeight="1" x14ac:dyDescent="0.3">
      <c r="A190" s="5"/>
      <c r="B190" s="92" t="s">
        <v>360</v>
      </c>
      <c r="C190" s="95">
        <v>6680</v>
      </c>
      <c r="D190" s="88" t="s">
        <v>18</v>
      </c>
      <c r="E190" s="88" t="s">
        <v>170</v>
      </c>
      <c r="F190" s="96">
        <v>43.41</v>
      </c>
      <c r="G190" s="112">
        <v>56.02</v>
      </c>
      <c r="H190" s="112">
        <v>10.5</v>
      </c>
      <c r="I190" s="97" t="s">
        <v>8</v>
      </c>
      <c r="J190" s="93">
        <f t="shared" si="141"/>
        <v>4781.239397975658</v>
      </c>
      <c r="K190" s="57">
        <v>279.73407896687485</v>
      </c>
      <c r="M190" s="136">
        <v>35.14722340639419</v>
      </c>
      <c r="N190" s="136">
        <v>33.157757930560557</v>
      </c>
      <c r="O190" s="129">
        <f t="shared" si="95"/>
        <v>1.9894654758336334</v>
      </c>
      <c r="P190" s="132">
        <f t="shared" si="168"/>
        <v>35.14722340639419</v>
      </c>
      <c r="Q190" s="129">
        <f t="shared" si="169"/>
        <v>4.5691390428312451</v>
      </c>
      <c r="R190" s="132">
        <f t="shared" si="170"/>
        <v>39.716362449225436</v>
      </c>
      <c r="S190" s="136">
        <v>39.716362449225436</v>
      </c>
      <c r="T190" s="129">
        <f t="shared" si="171"/>
        <v>3.9716362449225433</v>
      </c>
      <c r="U190" s="133">
        <f t="shared" si="172"/>
        <v>43.687998694147979</v>
      </c>
      <c r="V190" s="136">
        <v>43.687998694147979</v>
      </c>
      <c r="W190" s="129">
        <f t="shared" si="166"/>
        <v>2.6212799216488785</v>
      </c>
      <c r="X190" s="132">
        <f t="shared" si="167"/>
        <v>46.309278615796856</v>
      </c>
      <c r="Y190" s="136">
        <v>46.309278615796856</v>
      </c>
      <c r="Z190" s="129">
        <f t="shared" si="161"/>
        <v>3.7047422892637485</v>
      </c>
      <c r="AA190" s="132">
        <f t="shared" si="162"/>
        <v>50.014020905060605</v>
      </c>
      <c r="AB190" s="132">
        <f t="shared" si="165"/>
        <v>197.19997539106402</v>
      </c>
      <c r="AC190" s="136">
        <v>50.014020905060605</v>
      </c>
      <c r="AD190" s="129">
        <f t="shared" si="159"/>
        <v>5.001402090506061</v>
      </c>
      <c r="AE190" s="134">
        <f t="shared" si="160"/>
        <v>55.015422995566666</v>
      </c>
      <c r="AF190" s="136">
        <v>58.866502605256336</v>
      </c>
      <c r="AG190" s="136">
        <v>55.015422995566666</v>
      </c>
      <c r="AH190" s="129">
        <f t="shared" si="157"/>
        <v>3.8510796096896667</v>
      </c>
      <c r="AI190" s="132">
        <f t="shared" si="158"/>
        <v>58.866502605256336</v>
      </c>
      <c r="AK190" s="132">
        <f t="shared" si="153"/>
        <v>8.8299753907884497</v>
      </c>
      <c r="AL190" s="134">
        <f t="shared" si="154"/>
        <v>67.696477996044791</v>
      </c>
      <c r="AM190" s="129">
        <f t="shared" si="155"/>
        <v>15.775998031285122</v>
      </c>
      <c r="AN190" s="134">
        <f t="shared" si="156"/>
        <v>212.97597342234914</v>
      </c>
      <c r="AP190" s="136">
        <v>73.112196235728376</v>
      </c>
      <c r="AQ190" s="129">
        <f t="shared" si="163"/>
        <v>5.1178537365009866</v>
      </c>
      <c r="AR190" s="134">
        <f t="shared" si="164"/>
        <v>78.230049972229367</v>
      </c>
      <c r="AS190" s="136">
        <v>84.488453970007711</v>
      </c>
      <c r="AT190" s="136">
        <v>78.230049972229367</v>
      </c>
      <c r="AU190" s="129">
        <f t="shared" si="143"/>
        <v>6.2584039977783492</v>
      </c>
      <c r="AV190" s="134">
        <f t="shared" si="144"/>
        <v>84.488453970007711</v>
      </c>
      <c r="AW190" s="135">
        <f t="shared" si="145"/>
        <v>6.7590763176006172</v>
      </c>
      <c r="AX190" s="135">
        <f t="shared" si="146"/>
        <v>91.247530287608328</v>
      </c>
      <c r="AY190" s="136">
        <v>91.247530287608328</v>
      </c>
      <c r="AZ190" s="135">
        <f t="shared" si="147"/>
        <v>8.2122777258847499</v>
      </c>
      <c r="BA190" s="135">
        <f t="shared" si="148"/>
        <v>99.459808013493074</v>
      </c>
      <c r="BB190" s="136">
        <v>99.459808013493074</v>
      </c>
      <c r="BC190" s="135">
        <f t="shared" si="149"/>
        <v>8.9513827212143777</v>
      </c>
      <c r="BD190" s="135">
        <f t="shared" si="150"/>
        <v>108.41119073470745</v>
      </c>
      <c r="BE190" s="136">
        <v>108.41119073470745</v>
      </c>
      <c r="BF190" s="135">
        <f t="shared" si="151"/>
        <v>9.7570071661236693</v>
      </c>
      <c r="BG190" s="135">
        <f t="shared" si="152"/>
        <v>118.16819790083112</v>
      </c>
      <c r="BH190" s="136">
        <v>132.34838164893085</v>
      </c>
      <c r="BI190" s="136">
        <v>118.16819790083112</v>
      </c>
      <c r="BJ190" s="135">
        <f t="shared" si="137"/>
        <v>14.180183748099733</v>
      </c>
      <c r="BK190" s="135">
        <f t="shared" si="138"/>
        <v>132.34838164893085</v>
      </c>
      <c r="BL190" s="135">
        <f t="shared" si="139"/>
        <v>5.2939352659572343</v>
      </c>
      <c r="BM190" s="135">
        <f t="shared" si="140"/>
        <v>137.64231691488808</v>
      </c>
      <c r="BN190" s="136">
        <v>144.52443276063249</v>
      </c>
      <c r="BO190" s="136">
        <v>137.64231691488808</v>
      </c>
      <c r="BP190" s="135">
        <f t="shared" si="127"/>
        <v>6.882115845744404</v>
      </c>
      <c r="BQ190" s="135">
        <f t="shared" si="128"/>
        <v>144.52443276063249</v>
      </c>
      <c r="BR190" s="135">
        <f t="shared" si="129"/>
        <v>18.788176258882224</v>
      </c>
      <c r="BS190" s="135">
        <f t="shared" si="130"/>
        <v>163.31260901951472</v>
      </c>
      <c r="BT190" s="136">
        <v>171.47823947049045</v>
      </c>
      <c r="BU190" s="129">
        <f t="shared" si="131"/>
        <v>25.721735920573568</v>
      </c>
      <c r="BV190" s="136">
        <v>163.31260901951472</v>
      </c>
      <c r="BW190" s="135">
        <f t="shared" si="132"/>
        <v>8.1656304509757369</v>
      </c>
      <c r="BX190" s="135">
        <f t="shared" si="133"/>
        <v>171.47823947049045</v>
      </c>
      <c r="BY190" s="132">
        <f t="shared" si="134"/>
        <v>197.19997539106402</v>
      </c>
    </row>
    <row r="191" spans="1:77" ht="16.5" customHeight="1" x14ac:dyDescent="0.3">
      <c r="A191" s="5"/>
      <c r="B191" s="92" t="s">
        <v>361</v>
      </c>
      <c r="C191" s="95">
        <v>8038</v>
      </c>
      <c r="D191" s="88" t="s">
        <v>18</v>
      </c>
      <c r="E191" s="88" t="s">
        <v>171</v>
      </c>
      <c r="F191" s="96">
        <v>42</v>
      </c>
      <c r="G191" s="112">
        <v>56</v>
      </c>
      <c r="H191" s="112">
        <v>6.5</v>
      </c>
      <c r="I191" s="97" t="s">
        <v>8</v>
      </c>
      <c r="J191" s="93">
        <f t="shared" si="141"/>
        <v>4781.239397975658</v>
      </c>
      <c r="K191" s="57">
        <v>175.38186769083069</v>
      </c>
      <c r="M191" s="136">
        <v>27.699886079999999</v>
      </c>
      <c r="N191" s="136">
        <v>26.131968000000001</v>
      </c>
      <c r="O191" s="129">
        <f t="shared" si="95"/>
        <v>1.5679180800000001</v>
      </c>
      <c r="P191" s="132">
        <f t="shared" si="168"/>
        <v>27.699886079999999</v>
      </c>
      <c r="Q191" s="129">
        <f t="shared" si="169"/>
        <v>3.6009851903999994</v>
      </c>
      <c r="R191" s="132">
        <f t="shared" si="170"/>
        <v>31.300871270399998</v>
      </c>
      <c r="S191" s="136">
        <v>31.300871270399998</v>
      </c>
      <c r="T191" s="129">
        <f t="shared" si="171"/>
        <v>3.1300871270399999</v>
      </c>
      <c r="U191" s="133">
        <f t="shared" si="172"/>
        <v>34.430958397440001</v>
      </c>
      <c r="V191" s="136">
        <v>34.430958397440001</v>
      </c>
      <c r="W191" s="129">
        <f t="shared" si="166"/>
        <v>2.0658575038464004</v>
      </c>
      <c r="X191" s="132">
        <f t="shared" si="167"/>
        <v>36.496815901286404</v>
      </c>
      <c r="Y191" s="136">
        <v>36.496815901286404</v>
      </c>
      <c r="Z191" s="129">
        <f t="shared" si="161"/>
        <v>2.9197452721029125</v>
      </c>
      <c r="AA191" s="132">
        <f t="shared" si="162"/>
        <v>39.416561173389319</v>
      </c>
      <c r="AB191" s="132">
        <f t="shared" si="165"/>
        <v>155.41531659987464</v>
      </c>
      <c r="AC191" s="136">
        <v>39.416561173389319</v>
      </c>
      <c r="AD191" s="129">
        <f t="shared" si="159"/>
        <v>3.941656117338932</v>
      </c>
      <c r="AE191" s="134">
        <f t="shared" si="160"/>
        <v>43.358217290728248</v>
      </c>
      <c r="AF191" s="136">
        <v>46.393292501079223</v>
      </c>
      <c r="AG191" s="136">
        <v>43.358217290728248</v>
      </c>
      <c r="AH191" s="129">
        <f t="shared" si="157"/>
        <v>3.035075210350977</v>
      </c>
      <c r="AI191" s="132">
        <f t="shared" si="158"/>
        <v>46.393292501079223</v>
      </c>
      <c r="AK191" s="132">
        <f t="shared" si="153"/>
        <v>6.9589938751618838</v>
      </c>
      <c r="AL191" s="134">
        <f t="shared" si="154"/>
        <v>53.352286376241111</v>
      </c>
      <c r="AM191" s="129">
        <f t="shared" si="155"/>
        <v>12.433225327989971</v>
      </c>
      <c r="AN191" s="134">
        <f t="shared" si="156"/>
        <v>167.8485419278646</v>
      </c>
      <c r="AP191" s="136">
        <v>57.620469286340402</v>
      </c>
      <c r="AQ191" s="129">
        <f t="shared" si="163"/>
        <v>4.0334328500438286</v>
      </c>
      <c r="AR191" s="134">
        <f t="shared" si="164"/>
        <v>61.653902136384232</v>
      </c>
      <c r="AS191" s="136">
        <v>66.586214307294966</v>
      </c>
      <c r="AT191" s="136">
        <v>61.653902136384232</v>
      </c>
      <c r="AU191" s="129">
        <f t="shared" si="143"/>
        <v>4.9323121709107385</v>
      </c>
      <c r="AV191" s="134">
        <f t="shared" si="144"/>
        <v>66.586214307294966</v>
      </c>
      <c r="AW191" s="135">
        <f t="shared" si="145"/>
        <v>5.3268971445835973</v>
      </c>
      <c r="AX191" s="135">
        <f t="shared" si="146"/>
        <v>71.913111451878564</v>
      </c>
      <c r="AY191" s="136">
        <v>71.913111451878564</v>
      </c>
      <c r="AZ191" s="135">
        <f t="shared" si="147"/>
        <v>6.4721800306690707</v>
      </c>
      <c r="BA191" s="135">
        <f t="shared" si="148"/>
        <v>78.385291482547629</v>
      </c>
      <c r="BB191" s="136">
        <v>78.385291482547629</v>
      </c>
      <c r="BC191" s="135">
        <f t="shared" si="149"/>
        <v>7.0546762334292863</v>
      </c>
      <c r="BD191" s="135">
        <f t="shared" si="150"/>
        <v>85.43996771597692</v>
      </c>
      <c r="BE191" s="136">
        <v>85.43996771597692</v>
      </c>
      <c r="BF191" s="135">
        <f t="shared" si="151"/>
        <v>7.6895970944379224</v>
      </c>
      <c r="BG191" s="135">
        <f t="shared" si="152"/>
        <v>93.129564810414848</v>
      </c>
      <c r="BH191" s="136">
        <v>104.30511258766462</v>
      </c>
      <c r="BI191" s="136">
        <v>93.129564810414848</v>
      </c>
      <c r="BJ191" s="135">
        <f t="shared" si="137"/>
        <v>11.175547777249781</v>
      </c>
      <c r="BK191" s="135">
        <f t="shared" si="138"/>
        <v>104.30511258766462</v>
      </c>
      <c r="BL191" s="135">
        <f t="shared" si="139"/>
        <v>4.1722045035065847</v>
      </c>
      <c r="BM191" s="135">
        <f t="shared" si="140"/>
        <v>108.47731709117122</v>
      </c>
      <c r="BN191" s="136">
        <v>113.90118294572977</v>
      </c>
      <c r="BO191" s="136">
        <v>108.47731709117122</v>
      </c>
      <c r="BP191" s="135">
        <f t="shared" si="127"/>
        <v>5.4238658545585601</v>
      </c>
      <c r="BQ191" s="135">
        <f t="shared" si="128"/>
        <v>113.90118294572977</v>
      </c>
      <c r="BR191" s="135">
        <f t="shared" si="129"/>
        <v>14.807153782944871</v>
      </c>
      <c r="BS191" s="135">
        <f t="shared" si="130"/>
        <v>128.70833672867465</v>
      </c>
      <c r="BT191" s="136">
        <v>135.1437535651084</v>
      </c>
      <c r="BU191" s="129">
        <f t="shared" si="131"/>
        <v>20.27156303476626</v>
      </c>
      <c r="BV191" s="136">
        <v>128.70833672867465</v>
      </c>
      <c r="BW191" s="135">
        <f t="shared" si="132"/>
        <v>6.435416836433733</v>
      </c>
      <c r="BX191" s="135">
        <f t="shared" si="133"/>
        <v>135.1437535651084</v>
      </c>
      <c r="BY191" s="132">
        <f t="shared" si="134"/>
        <v>155.41531659987464</v>
      </c>
    </row>
    <row r="192" spans="1:77" ht="16.5" customHeight="1" x14ac:dyDescent="0.3">
      <c r="A192" s="5"/>
      <c r="B192" s="92" t="s">
        <v>391</v>
      </c>
      <c r="C192" s="95"/>
      <c r="D192" s="88" t="s">
        <v>18</v>
      </c>
      <c r="E192" s="88" t="s">
        <v>172</v>
      </c>
      <c r="F192" s="96">
        <v>66.67</v>
      </c>
      <c r="G192" s="112">
        <v>89.3</v>
      </c>
      <c r="H192" s="112">
        <v>10</v>
      </c>
      <c r="I192" s="97" t="s">
        <v>8</v>
      </c>
      <c r="J192" s="93">
        <f t="shared" si="141"/>
        <v>8831.9820861492408</v>
      </c>
      <c r="K192" s="57">
        <v>326.41263759843457</v>
      </c>
      <c r="M192" s="136">
        <v>36.641492262011987</v>
      </c>
      <c r="N192" s="136">
        <v>34.56744553019999</v>
      </c>
      <c r="O192" s="129">
        <f t="shared" si="95"/>
        <v>2.0740467318119995</v>
      </c>
      <c r="P192" s="132">
        <f t="shared" si="168"/>
        <v>36.641492262011987</v>
      </c>
      <c r="Q192" s="129">
        <f t="shared" si="169"/>
        <v>4.7633939940615582</v>
      </c>
      <c r="R192" s="132">
        <f t="shared" si="170"/>
        <v>41.404886256073546</v>
      </c>
      <c r="S192" s="136">
        <v>41.404886256073546</v>
      </c>
      <c r="T192" s="129">
        <f t="shared" si="171"/>
        <v>4.1404886256073548</v>
      </c>
      <c r="U192" s="133">
        <f t="shared" si="172"/>
        <v>45.5453748816809</v>
      </c>
      <c r="V192" s="136">
        <v>45.5453748816809</v>
      </c>
      <c r="W192" s="129">
        <f t="shared" si="166"/>
        <v>2.7327224929008542</v>
      </c>
      <c r="X192" s="132">
        <f t="shared" si="167"/>
        <v>48.278097374581755</v>
      </c>
      <c r="Y192" s="136">
        <v>48.278097374581755</v>
      </c>
      <c r="Z192" s="129">
        <f t="shared" si="161"/>
        <v>3.8622477899665402</v>
      </c>
      <c r="AA192" s="132">
        <f t="shared" si="162"/>
        <v>52.140345164548293</v>
      </c>
      <c r="AB192" s="132">
        <f t="shared" si="165"/>
        <v>205.58384623480913</v>
      </c>
      <c r="AC192" s="136">
        <v>52.140345164548293</v>
      </c>
      <c r="AD192" s="129">
        <f t="shared" si="159"/>
        <v>5.2140345164548298</v>
      </c>
      <c r="AE192" s="134">
        <f t="shared" si="160"/>
        <v>57.354379681003124</v>
      </c>
      <c r="AF192" s="136">
        <v>61.369186258673345</v>
      </c>
      <c r="AG192" s="136">
        <v>57.354379681003124</v>
      </c>
      <c r="AH192" s="129">
        <f t="shared" si="157"/>
        <v>4.0148065776702184</v>
      </c>
      <c r="AI192" s="132">
        <f t="shared" si="158"/>
        <v>61.369186258673345</v>
      </c>
      <c r="AK192" s="132">
        <f t="shared" si="153"/>
        <v>9.2053779388010017</v>
      </c>
      <c r="AL192" s="134">
        <f t="shared" si="154"/>
        <v>70.574564197474345</v>
      </c>
      <c r="AM192" s="129">
        <f t="shared" si="155"/>
        <v>16.446707698784731</v>
      </c>
      <c r="AN192" s="134">
        <f t="shared" si="156"/>
        <v>222.03055393359386</v>
      </c>
      <c r="AP192" s="136">
        <v>76.220529333272296</v>
      </c>
      <c r="AQ192" s="129">
        <f t="shared" si="163"/>
        <v>5.33543705332906</v>
      </c>
      <c r="AR192" s="134">
        <f t="shared" si="164"/>
        <v>81.555966386601355</v>
      </c>
      <c r="AS192" s="136">
        <v>88.080443697529461</v>
      </c>
      <c r="AT192" s="136">
        <v>81.555966386601355</v>
      </c>
      <c r="AU192" s="129">
        <f t="shared" si="143"/>
        <v>6.5244773109281082</v>
      </c>
      <c r="AV192" s="134">
        <f t="shared" si="144"/>
        <v>88.080443697529461</v>
      </c>
      <c r="AW192" s="135">
        <f t="shared" si="145"/>
        <v>7.0464354958023572</v>
      </c>
      <c r="AX192" s="135">
        <f t="shared" si="146"/>
        <v>95.126879193331817</v>
      </c>
      <c r="AY192" s="136">
        <v>95.126879193331817</v>
      </c>
      <c r="AZ192" s="135">
        <f t="shared" si="147"/>
        <v>8.5614191273998639</v>
      </c>
      <c r="BA192" s="135">
        <f t="shared" si="148"/>
        <v>103.68829832073168</v>
      </c>
      <c r="BB192" s="136">
        <v>103.68829832073168</v>
      </c>
      <c r="BC192" s="135">
        <f t="shared" si="149"/>
        <v>9.3319468488658508</v>
      </c>
      <c r="BD192" s="135">
        <f t="shared" si="150"/>
        <v>113.02024516959753</v>
      </c>
      <c r="BE192" s="136">
        <v>113.02024516959753</v>
      </c>
      <c r="BF192" s="135">
        <f t="shared" si="151"/>
        <v>10.171822065263777</v>
      </c>
      <c r="BG192" s="135">
        <f t="shared" si="152"/>
        <v>123.19206723486131</v>
      </c>
      <c r="BH192" s="136">
        <v>137.97511530304467</v>
      </c>
      <c r="BI192" s="136">
        <v>123.19206723486131</v>
      </c>
      <c r="BJ192" s="135">
        <f t="shared" si="137"/>
        <v>14.783048068183358</v>
      </c>
      <c r="BK192" s="135">
        <f t="shared" si="138"/>
        <v>137.97511530304467</v>
      </c>
      <c r="BL192" s="135">
        <f t="shared" si="139"/>
        <v>5.5190046121217868</v>
      </c>
      <c r="BM192" s="135">
        <f t="shared" si="140"/>
        <v>143.49411991516646</v>
      </c>
      <c r="BN192" s="136">
        <v>150.6688259109248</v>
      </c>
      <c r="BO192" s="136">
        <v>143.49411991516646</v>
      </c>
      <c r="BP192" s="135">
        <f t="shared" si="127"/>
        <v>7.1747059957583232</v>
      </c>
      <c r="BQ192" s="135">
        <f t="shared" si="128"/>
        <v>150.6688259109248</v>
      </c>
      <c r="BR192" s="135">
        <f t="shared" si="129"/>
        <v>19.586947368420223</v>
      </c>
      <c r="BS192" s="135">
        <f t="shared" si="130"/>
        <v>170.25577327934502</v>
      </c>
      <c r="BT192" s="136">
        <v>178.76856194331228</v>
      </c>
      <c r="BU192" s="129">
        <f t="shared" si="131"/>
        <v>26.815284291496841</v>
      </c>
      <c r="BV192" s="136">
        <v>170.25577327934502</v>
      </c>
      <c r="BW192" s="135">
        <f t="shared" si="132"/>
        <v>8.5127886639672514</v>
      </c>
      <c r="BX192" s="135">
        <f t="shared" si="133"/>
        <v>178.76856194331228</v>
      </c>
      <c r="BY192" s="132">
        <f t="shared" si="134"/>
        <v>205.58384623480913</v>
      </c>
    </row>
    <row r="193" spans="1:77" ht="16.5" customHeight="1" x14ac:dyDescent="0.3">
      <c r="A193" s="5"/>
      <c r="B193" s="92" t="s">
        <v>392</v>
      </c>
      <c r="C193" s="95">
        <v>8130</v>
      </c>
      <c r="D193" s="88" t="s">
        <v>18</v>
      </c>
      <c r="E193" s="88" t="s">
        <v>173</v>
      </c>
      <c r="F193" s="96">
        <v>35</v>
      </c>
      <c r="G193" s="112">
        <v>50</v>
      </c>
      <c r="H193" s="112">
        <v>9</v>
      </c>
      <c r="I193" s="97" t="s">
        <v>8</v>
      </c>
      <c r="J193" s="93">
        <f>J274</f>
        <v>5736.9316991720007</v>
      </c>
      <c r="K193" s="57">
        <v>243.64588696126168</v>
      </c>
      <c r="M193" s="137">
        <v>59.511474000000007</v>
      </c>
      <c r="N193" s="137">
        <v>56.142900000000004</v>
      </c>
      <c r="O193" s="129">
        <f t="shared" si="95"/>
        <v>3.3685740000000006</v>
      </c>
      <c r="P193" s="132">
        <f t="shared" si="168"/>
        <v>59.511474000000007</v>
      </c>
      <c r="Q193" s="129">
        <f t="shared" si="169"/>
        <v>7.7364916200000007</v>
      </c>
      <c r="R193" s="132">
        <f t="shared" si="170"/>
        <v>67.247965620000002</v>
      </c>
      <c r="S193" s="137">
        <v>67.247965620000002</v>
      </c>
      <c r="T193" s="129">
        <f t="shared" si="171"/>
        <v>6.7247965620000008</v>
      </c>
      <c r="U193" s="133">
        <f t="shared" si="172"/>
        <v>73.972762181999997</v>
      </c>
      <c r="V193" s="137">
        <v>73.972762181999997</v>
      </c>
      <c r="W193" s="129">
        <f t="shared" si="166"/>
        <v>4.4383657309199993</v>
      </c>
      <c r="X193" s="132">
        <f t="shared" si="167"/>
        <v>78.411127912919994</v>
      </c>
      <c r="Y193" s="137">
        <v>78.411127912919994</v>
      </c>
      <c r="Z193" s="129">
        <f t="shared" si="161"/>
        <v>6.2728902330335998</v>
      </c>
      <c r="AA193" s="132">
        <f t="shared" si="162"/>
        <v>84.684018145953587</v>
      </c>
      <c r="AB193" s="132">
        <f t="shared" si="165"/>
        <v>333.900094257543</v>
      </c>
      <c r="AC193" s="137">
        <v>84.684018145953587</v>
      </c>
      <c r="AD193" s="129">
        <f t="shared" si="159"/>
        <v>8.4684018145953583</v>
      </c>
      <c r="AE193" s="134">
        <f t="shared" si="160"/>
        <v>93.15241996054894</v>
      </c>
      <c r="AF193" s="137">
        <v>99.673089357787362</v>
      </c>
      <c r="AG193" s="137">
        <v>93.15241996054894</v>
      </c>
      <c r="AH193" s="129">
        <f t="shared" si="157"/>
        <v>6.520669397238426</v>
      </c>
      <c r="AI193" s="132">
        <f t="shared" si="158"/>
        <v>99.673089357787362</v>
      </c>
      <c r="AK193" s="132">
        <f t="shared" si="153"/>
        <v>14.950963403668103</v>
      </c>
      <c r="AL193" s="134">
        <f t="shared" si="154"/>
        <v>114.62405276145546</v>
      </c>
      <c r="AM193" s="129">
        <f t="shared" si="155"/>
        <v>26.712007540603441</v>
      </c>
      <c r="AN193" s="134">
        <f t="shared" si="156"/>
        <v>360.61210179814645</v>
      </c>
      <c r="AP193" s="137">
        <v>123.7939769823719</v>
      </c>
      <c r="AQ193" s="129">
        <f t="shared" si="163"/>
        <v>8.6655783887660345</v>
      </c>
      <c r="AR193" s="134">
        <f t="shared" si="164"/>
        <v>132.45955537113792</v>
      </c>
      <c r="AS193" s="137">
        <v>143.05631980082896</v>
      </c>
      <c r="AT193" s="137">
        <v>132.45955537113792</v>
      </c>
      <c r="AU193" s="129">
        <f t="shared" si="143"/>
        <v>10.596764429691033</v>
      </c>
      <c r="AV193" s="134">
        <f t="shared" si="144"/>
        <v>143.05631980082896</v>
      </c>
      <c r="AW193" s="135">
        <f t="shared" si="145"/>
        <v>11.444505584066317</v>
      </c>
      <c r="AX193" s="135">
        <f t="shared" si="146"/>
        <v>154.50082538489528</v>
      </c>
      <c r="AY193" s="137">
        <v>154.50082538489528</v>
      </c>
      <c r="AZ193" s="135">
        <f t="shared" si="147"/>
        <v>13.905074284640573</v>
      </c>
      <c r="BA193" s="135">
        <f t="shared" si="148"/>
        <v>168.40589966953584</v>
      </c>
      <c r="BB193" s="137">
        <v>168.40589966953584</v>
      </c>
      <c r="BC193" s="135">
        <f t="shared" si="149"/>
        <v>15.156530970258228</v>
      </c>
      <c r="BD193" s="135">
        <f t="shared" si="150"/>
        <v>183.56243063979406</v>
      </c>
      <c r="BE193" s="137">
        <v>183.56243063979406</v>
      </c>
      <c r="BF193" s="135">
        <f t="shared" si="151"/>
        <v>16.520618757581463</v>
      </c>
      <c r="BG193" s="135">
        <f t="shared" si="152"/>
        <v>200.08304939737553</v>
      </c>
      <c r="BH193" s="137">
        <v>224.09301532506061</v>
      </c>
      <c r="BI193" s="137">
        <v>200.08304939737553</v>
      </c>
      <c r="BJ193" s="135">
        <f t="shared" si="137"/>
        <v>24.009965927685066</v>
      </c>
      <c r="BK193" s="135">
        <f t="shared" si="138"/>
        <v>224.09301532506061</v>
      </c>
      <c r="BL193" s="135">
        <f t="shared" si="139"/>
        <v>8.9637206130024243</v>
      </c>
      <c r="BM193" s="135">
        <f t="shared" si="140"/>
        <v>233.05673593806304</v>
      </c>
      <c r="BN193" s="137">
        <v>244.7095727349662</v>
      </c>
      <c r="BO193" s="137">
        <v>233.05673593806304</v>
      </c>
      <c r="BP193" s="135">
        <f t="shared" si="127"/>
        <v>11.652836796903152</v>
      </c>
      <c r="BQ193" s="135">
        <f t="shared" si="128"/>
        <v>244.7095727349662</v>
      </c>
      <c r="BR193" s="135">
        <f t="shared" si="129"/>
        <v>31.812244455545603</v>
      </c>
      <c r="BS193" s="135">
        <f t="shared" si="130"/>
        <v>276.5218171905118</v>
      </c>
      <c r="BT193" s="137">
        <v>290.3479080500374</v>
      </c>
      <c r="BU193" s="129">
        <f t="shared" si="131"/>
        <v>43.552186207505606</v>
      </c>
      <c r="BV193" s="137">
        <v>276.5218171905118</v>
      </c>
      <c r="BW193" s="135">
        <f t="shared" si="132"/>
        <v>13.826090859525591</v>
      </c>
      <c r="BX193" s="135">
        <f t="shared" si="133"/>
        <v>290.3479080500374</v>
      </c>
      <c r="BY193" s="132">
        <f t="shared" si="134"/>
        <v>333.900094257543</v>
      </c>
    </row>
    <row r="194" spans="1:77" ht="16.5" customHeight="1" thickBot="1" x14ac:dyDescent="0.35">
      <c r="A194" s="5"/>
      <c r="B194" s="92" t="s">
        <v>393</v>
      </c>
      <c r="C194" s="95">
        <v>9614</v>
      </c>
      <c r="D194" s="88" t="s">
        <v>18</v>
      </c>
      <c r="E194" s="88" t="s">
        <v>164</v>
      </c>
      <c r="F194" s="96">
        <v>68.31</v>
      </c>
      <c r="G194" s="112">
        <v>85.62</v>
      </c>
      <c r="H194" s="112">
        <v>9.52</v>
      </c>
      <c r="I194" s="97" t="s">
        <v>8</v>
      </c>
      <c r="J194" s="93">
        <f t="shared" ref="J194:J203" si="173">K192*$K$6</f>
        <v>10305.753873854883</v>
      </c>
      <c r="K194" s="57">
        <v>197.19997539106402</v>
      </c>
      <c r="M194" s="139"/>
      <c r="N194" s="139"/>
      <c r="P194" s="132"/>
      <c r="R194" s="132"/>
      <c r="S194" s="139"/>
      <c r="U194" s="133"/>
      <c r="V194" s="139"/>
      <c r="X194" s="132"/>
      <c r="Y194" s="139"/>
      <c r="AA194" s="132"/>
      <c r="AB194" s="132">
        <f t="shared" si="165"/>
        <v>221.98154084110973</v>
      </c>
      <c r="AC194" s="139"/>
      <c r="AE194" s="134"/>
      <c r="AF194" s="139"/>
      <c r="AG194" s="139"/>
      <c r="AI194" s="132"/>
      <c r="AK194" s="132"/>
      <c r="AL194" s="134"/>
      <c r="AM194" s="129">
        <f t="shared" si="155"/>
        <v>17.75852326728878</v>
      </c>
      <c r="AN194" s="134">
        <f t="shared" si="156"/>
        <v>239.74006410839851</v>
      </c>
      <c r="AP194" s="172">
        <v>82.3</v>
      </c>
      <c r="AQ194" s="129">
        <f t="shared" si="163"/>
        <v>5.7609999999999992</v>
      </c>
      <c r="AR194" s="134">
        <f t="shared" si="164"/>
        <v>88.060999999999993</v>
      </c>
      <c r="AS194" s="171">
        <v>95.105879999999985</v>
      </c>
      <c r="AT194" s="171">
        <v>88.060999999999993</v>
      </c>
      <c r="AU194" s="129">
        <f t="shared" si="143"/>
        <v>7.0448799999999991</v>
      </c>
      <c r="AV194" s="134">
        <f t="shared" si="144"/>
        <v>95.105879999999985</v>
      </c>
      <c r="AW194" s="135">
        <f t="shared" si="145"/>
        <v>7.608470399999999</v>
      </c>
      <c r="AX194" s="135">
        <f t="shared" si="146"/>
        <v>102.71435039999999</v>
      </c>
      <c r="AY194" s="171">
        <v>102.71435039999999</v>
      </c>
      <c r="AZ194" s="135">
        <f t="shared" si="147"/>
        <v>9.2442915359999986</v>
      </c>
      <c r="BA194" s="135">
        <f t="shared" si="148"/>
        <v>111.95864193599999</v>
      </c>
      <c r="BB194" s="171">
        <v>111.95864193599999</v>
      </c>
      <c r="BC194" s="135">
        <f t="shared" si="149"/>
        <v>10.076277774240001</v>
      </c>
      <c r="BD194" s="135">
        <f t="shared" si="150"/>
        <v>122.03491971023999</v>
      </c>
      <c r="BE194" s="171">
        <v>122.03491971023999</v>
      </c>
      <c r="BF194" s="135">
        <f t="shared" si="151"/>
        <v>10.9831427739216</v>
      </c>
      <c r="BG194" s="135">
        <f t="shared" si="152"/>
        <v>133.01806248416159</v>
      </c>
      <c r="BH194" s="171">
        <v>148.98022998226099</v>
      </c>
      <c r="BI194" s="171">
        <v>133.01806248416159</v>
      </c>
      <c r="BJ194" s="135">
        <f t="shared" si="137"/>
        <v>15.96216749809939</v>
      </c>
      <c r="BK194" s="135">
        <f t="shared" si="138"/>
        <v>148.98022998226099</v>
      </c>
      <c r="BL194" s="135">
        <f t="shared" si="139"/>
        <v>5.9592091992904397</v>
      </c>
      <c r="BM194" s="135">
        <f t="shared" si="140"/>
        <v>154.93943918155142</v>
      </c>
      <c r="BN194" s="154">
        <v>162.68641114062899</v>
      </c>
      <c r="BO194" s="154">
        <v>154.93943918155142</v>
      </c>
      <c r="BP194" s="135">
        <f t="shared" si="127"/>
        <v>7.7469719590775714</v>
      </c>
      <c r="BQ194" s="135">
        <f t="shared" si="128"/>
        <v>162.68641114062899</v>
      </c>
      <c r="BR194" s="135">
        <f t="shared" si="129"/>
        <v>21.14923344828177</v>
      </c>
      <c r="BS194" s="135">
        <f t="shared" si="130"/>
        <v>183.83564458891075</v>
      </c>
      <c r="BT194" s="154">
        <v>193.0274268183563</v>
      </c>
      <c r="BU194" s="129">
        <f t="shared" si="131"/>
        <v>28.954114022753444</v>
      </c>
      <c r="BV194" s="154">
        <v>183.83564458891075</v>
      </c>
      <c r="BW194" s="135">
        <f t="shared" si="132"/>
        <v>9.191782229445538</v>
      </c>
      <c r="BX194" s="135">
        <f t="shared" si="133"/>
        <v>193.0274268183563</v>
      </c>
      <c r="BY194" s="132">
        <f t="shared" si="134"/>
        <v>221.98154084110973</v>
      </c>
    </row>
    <row r="195" spans="1:77" ht="16.5" customHeight="1" thickTop="1" x14ac:dyDescent="0.3">
      <c r="A195" s="5"/>
      <c r="B195" s="92" t="s">
        <v>394</v>
      </c>
      <c r="C195" s="95"/>
      <c r="D195" s="88" t="s">
        <v>18</v>
      </c>
      <c r="E195" s="88" t="s">
        <v>174</v>
      </c>
      <c r="F195" s="96">
        <v>40</v>
      </c>
      <c r="G195" s="112">
        <v>62</v>
      </c>
      <c r="H195" s="112">
        <v>7</v>
      </c>
      <c r="I195" s="97" t="s">
        <v>8</v>
      </c>
      <c r="J195" s="93">
        <f t="shared" si="173"/>
        <v>7692.5775970993645</v>
      </c>
      <c r="K195" s="57">
        <v>155.41531659987464</v>
      </c>
      <c r="M195" s="139"/>
      <c r="N195" s="139"/>
      <c r="P195" s="132"/>
      <c r="R195" s="132"/>
      <c r="S195" s="139"/>
      <c r="U195" s="133"/>
      <c r="V195" s="139"/>
      <c r="X195" s="132"/>
      <c r="Y195" s="139"/>
      <c r="AA195" s="132"/>
      <c r="AB195" s="132">
        <f t="shared" si="165"/>
        <v>205.62092459999997</v>
      </c>
      <c r="AC195" s="139"/>
      <c r="AE195" s="134"/>
      <c r="AF195" s="139"/>
      <c r="AG195" s="139"/>
      <c r="AI195" s="132"/>
      <c r="AK195" s="132"/>
      <c r="AL195" s="134"/>
      <c r="AM195" s="129">
        <f t="shared" si="155"/>
        <v>16.449673967999999</v>
      </c>
      <c r="AN195" s="134">
        <f t="shared" si="156"/>
        <v>222.07059856799998</v>
      </c>
      <c r="AP195" s="174"/>
      <c r="AR195" s="134"/>
      <c r="AS195" s="173"/>
      <c r="AT195" s="173"/>
      <c r="AV195" s="134"/>
      <c r="AW195" s="135"/>
      <c r="AX195" s="135"/>
      <c r="AY195" s="173"/>
      <c r="AZ195" s="135"/>
      <c r="BA195" s="135"/>
      <c r="BB195" s="173"/>
      <c r="BC195" s="135"/>
      <c r="BD195" s="135"/>
      <c r="BE195" s="173"/>
      <c r="BF195" s="135"/>
      <c r="BG195" s="135"/>
      <c r="BH195" s="173"/>
      <c r="BI195" s="173"/>
      <c r="BJ195" s="135"/>
      <c r="BK195" s="135"/>
      <c r="BL195" s="135"/>
      <c r="BM195" s="135"/>
      <c r="BN195" s="154">
        <v>150.696</v>
      </c>
      <c r="BO195" s="154">
        <v>143.52000000000001</v>
      </c>
      <c r="BP195" s="135">
        <f t="shared" si="127"/>
        <v>7.1760000000000002</v>
      </c>
      <c r="BQ195" s="135">
        <f t="shared" si="128"/>
        <v>150.696</v>
      </c>
      <c r="BR195" s="135">
        <f t="shared" si="129"/>
        <v>19.590479999999999</v>
      </c>
      <c r="BS195" s="135">
        <f t="shared" si="130"/>
        <v>170.28647999999998</v>
      </c>
      <c r="BT195" s="154">
        <v>178.80080399999997</v>
      </c>
      <c r="BU195" s="129">
        <f t="shared" si="131"/>
        <v>26.820120599999996</v>
      </c>
      <c r="BV195" s="154">
        <v>170.28647999999998</v>
      </c>
      <c r="BW195" s="135">
        <f t="shared" si="132"/>
        <v>8.5143239999999984</v>
      </c>
      <c r="BX195" s="135">
        <f t="shared" si="133"/>
        <v>178.80080399999997</v>
      </c>
      <c r="BY195" s="132">
        <f t="shared" si="134"/>
        <v>205.62092459999997</v>
      </c>
    </row>
    <row r="196" spans="1:77" ht="16.5" customHeight="1" thickBot="1" x14ac:dyDescent="0.35">
      <c r="A196" s="5"/>
      <c r="B196" s="92" t="s">
        <v>396</v>
      </c>
      <c r="C196" s="95"/>
      <c r="D196" s="88" t="s">
        <v>18</v>
      </c>
      <c r="E196" s="88" t="s">
        <v>176</v>
      </c>
      <c r="F196" s="96">
        <v>47.62</v>
      </c>
      <c r="G196" s="112">
        <v>65.05</v>
      </c>
      <c r="H196" s="112">
        <v>8</v>
      </c>
      <c r="I196" s="97" t="s">
        <v>8</v>
      </c>
      <c r="J196" s="93">
        <f t="shared" si="173"/>
        <v>6226.1511235075177</v>
      </c>
      <c r="K196" s="57">
        <v>205.58384623480913</v>
      </c>
      <c r="M196" s="139"/>
      <c r="N196" s="139"/>
      <c r="P196" s="132"/>
      <c r="R196" s="132"/>
      <c r="S196" s="139"/>
      <c r="U196" s="133"/>
      <c r="V196" s="139"/>
      <c r="X196" s="132"/>
      <c r="Y196" s="139"/>
      <c r="AA196" s="132"/>
      <c r="AB196" s="132">
        <f t="shared" si="165"/>
        <v>1247.24</v>
      </c>
      <c r="AC196" s="139"/>
      <c r="AE196" s="134"/>
      <c r="AF196" s="139"/>
      <c r="AG196" s="139"/>
      <c r="AI196" s="132"/>
      <c r="AK196" s="132"/>
      <c r="AL196" s="134"/>
      <c r="AM196" s="129">
        <f t="shared" si="155"/>
        <v>99.779200000000003</v>
      </c>
      <c r="AN196" s="134">
        <f t="shared" si="156"/>
        <v>1347.0192</v>
      </c>
      <c r="AP196" s="174"/>
      <c r="AR196" s="134"/>
      <c r="AS196" s="173"/>
      <c r="AT196" s="173"/>
      <c r="AV196" s="134"/>
      <c r="AW196" s="135"/>
      <c r="AX196" s="135"/>
      <c r="AY196" s="173"/>
      <c r="AZ196" s="135"/>
      <c r="BA196" s="135"/>
      <c r="BB196" s="173"/>
      <c r="BC196" s="135"/>
      <c r="BD196" s="135"/>
      <c r="BE196" s="173"/>
      <c r="BF196" s="135"/>
      <c r="BG196" s="135"/>
      <c r="BH196" s="173"/>
      <c r="BI196" s="173"/>
      <c r="BJ196" s="135"/>
      <c r="BK196" s="135"/>
      <c r="BL196" s="135"/>
      <c r="BM196" s="135"/>
      <c r="BN196" s="184"/>
      <c r="BP196" s="135">
        <f t="shared" si="127"/>
        <v>0</v>
      </c>
      <c r="BQ196" s="135">
        <f t="shared" si="128"/>
        <v>0</v>
      </c>
      <c r="BR196" s="135">
        <f t="shared" si="129"/>
        <v>0</v>
      </c>
      <c r="BS196" s="135">
        <f t="shared" si="130"/>
        <v>0</v>
      </c>
      <c r="BT196" s="185">
        <v>1039.374</v>
      </c>
      <c r="BU196" s="129">
        <f t="shared" si="131"/>
        <v>155.90610000000001</v>
      </c>
      <c r="BV196" s="185">
        <v>989.88</v>
      </c>
      <c r="BW196" s="135">
        <f t="shared" si="132"/>
        <v>49.494</v>
      </c>
      <c r="BX196" s="135">
        <f t="shared" si="133"/>
        <v>1039.374</v>
      </c>
      <c r="BY196" s="132">
        <f t="shared" si="134"/>
        <v>1195.2800999999999</v>
      </c>
    </row>
    <row r="197" spans="1:77" ht="16.5" customHeight="1" thickTop="1" x14ac:dyDescent="0.3">
      <c r="A197" s="5"/>
      <c r="B197" s="92" t="s">
        <v>397</v>
      </c>
      <c r="C197" s="95">
        <v>9268</v>
      </c>
      <c r="D197" s="88" t="s">
        <v>18</v>
      </c>
      <c r="E197" s="88" t="s">
        <v>177</v>
      </c>
      <c r="F197" s="96">
        <v>36.6</v>
      </c>
      <c r="G197" s="112">
        <v>52.35</v>
      </c>
      <c r="H197" s="112">
        <v>8.3000000000000007</v>
      </c>
      <c r="I197" s="97" t="s">
        <v>8</v>
      </c>
      <c r="J197" s="93">
        <f t="shared" si="173"/>
        <v>4906.8933509736835</v>
      </c>
      <c r="K197" s="57">
        <v>333.900094257543</v>
      </c>
      <c r="M197" s="142">
        <v>20.776590147749523</v>
      </c>
      <c r="N197" s="142">
        <v>19.600556743159927</v>
      </c>
      <c r="O197" s="129">
        <f t="shared" si="95"/>
        <v>1.1760334045895957</v>
      </c>
      <c r="P197" s="132">
        <f t="shared" si="168"/>
        <v>20.776590147749523</v>
      </c>
      <c r="Q197" s="129">
        <f t="shared" si="169"/>
        <v>2.7009567192074382</v>
      </c>
      <c r="R197" s="132">
        <f t="shared" si="170"/>
        <v>23.477546866956963</v>
      </c>
      <c r="S197" s="142">
        <v>23.477546866956963</v>
      </c>
      <c r="T197" s="129">
        <f t="shared" si="171"/>
        <v>2.3477546866956964</v>
      </c>
      <c r="U197" s="133">
        <f t="shared" si="172"/>
        <v>25.825301553652661</v>
      </c>
      <c r="V197" s="142">
        <v>25.825301553652661</v>
      </c>
      <c r="W197" s="129">
        <f t="shared" si="166"/>
        <v>1.5495180932191599</v>
      </c>
      <c r="X197" s="132">
        <f t="shared" si="167"/>
        <v>27.374819646871821</v>
      </c>
      <c r="Y197" s="142">
        <v>27.374819646871821</v>
      </c>
      <c r="Z197" s="129">
        <f t="shared" si="161"/>
        <v>2.1899855717497458</v>
      </c>
      <c r="AA197" s="132">
        <f t="shared" si="162"/>
        <v>29.564805218621565</v>
      </c>
      <c r="AB197" s="132">
        <f t="shared" ref="AB197:AB204" si="174">K203</f>
        <v>116.57088864382537</v>
      </c>
      <c r="AC197" s="142">
        <v>29.564805218621565</v>
      </c>
      <c r="AD197" s="129">
        <f t="shared" si="159"/>
        <v>2.9564805218621566</v>
      </c>
      <c r="AE197" s="134">
        <f t="shared" si="160"/>
        <v>32.521285740483719</v>
      </c>
      <c r="AF197" s="142">
        <v>34.797775742317583</v>
      </c>
      <c r="AG197" s="142">
        <v>32.521285740483719</v>
      </c>
      <c r="AH197" s="129">
        <f t="shared" si="157"/>
        <v>2.2764900018338601</v>
      </c>
      <c r="AI197" s="132">
        <f t="shared" si="158"/>
        <v>34.797775742317583</v>
      </c>
      <c r="AK197" s="132">
        <f t="shared" si="153"/>
        <v>5.2196663613476373</v>
      </c>
      <c r="AL197" s="134">
        <f t="shared" si="154"/>
        <v>40.017442103665218</v>
      </c>
      <c r="AM197" s="129">
        <f t="shared" si="155"/>
        <v>9.3256710915060292</v>
      </c>
      <c r="AN197" s="134">
        <f t="shared" si="156"/>
        <v>125.89655973533139</v>
      </c>
      <c r="AP197" s="142">
        <v>43.218837471958437</v>
      </c>
      <c r="AQ197" s="129">
        <f t="shared" si="163"/>
        <v>3.0253186230370908</v>
      </c>
      <c r="AR197" s="134">
        <f t="shared" si="164"/>
        <v>46.244156094995532</v>
      </c>
      <c r="AS197" s="142">
        <v>49.943688582595172</v>
      </c>
      <c r="AT197" s="142">
        <v>46.244156094995532</v>
      </c>
      <c r="AU197" s="129">
        <f t="shared" si="143"/>
        <v>3.6995324875996425</v>
      </c>
      <c r="AV197" s="134">
        <f t="shared" si="144"/>
        <v>49.943688582595172</v>
      </c>
      <c r="AW197" s="135">
        <f t="shared" si="145"/>
        <v>3.9954950866076135</v>
      </c>
      <c r="AX197" s="135">
        <f t="shared" si="146"/>
        <v>53.939183669202784</v>
      </c>
      <c r="AY197" s="142">
        <v>53.939183669202784</v>
      </c>
      <c r="AZ197" s="135">
        <f t="shared" si="147"/>
        <v>4.8545265302282505</v>
      </c>
      <c r="BA197" s="135">
        <f t="shared" si="148"/>
        <v>58.793710199431032</v>
      </c>
      <c r="BB197" s="142">
        <v>58.793710199431032</v>
      </c>
      <c r="BC197" s="135">
        <f t="shared" si="149"/>
        <v>5.291433917948793</v>
      </c>
      <c r="BD197" s="135">
        <f t="shared" si="150"/>
        <v>64.085144117379826</v>
      </c>
      <c r="BE197" s="142">
        <v>64.085144117379826</v>
      </c>
      <c r="BF197" s="135">
        <f t="shared" si="151"/>
        <v>5.7676629705641842</v>
      </c>
      <c r="BG197" s="135">
        <f t="shared" si="152"/>
        <v>69.852807087944015</v>
      </c>
      <c r="BH197" s="142">
        <v>78.235143938497302</v>
      </c>
      <c r="BI197" s="142">
        <v>69.852807087944015</v>
      </c>
      <c r="BJ197" s="135">
        <f t="shared" si="137"/>
        <v>8.3823368505532816</v>
      </c>
      <c r="BK197" s="135">
        <f t="shared" si="138"/>
        <v>78.235143938497302</v>
      </c>
      <c r="BL197" s="135">
        <f t="shared" si="139"/>
        <v>3.1294057575398919</v>
      </c>
      <c r="BM197" s="135">
        <f t="shared" si="140"/>
        <v>81.364549696037187</v>
      </c>
      <c r="BN197" s="131">
        <v>85.432777180839054</v>
      </c>
      <c r="BO197" s="131">
        <v>81.364549696037187</v>
      </c>
      <c r="BP197" s="135">
        <f t="shared" si="127"/>
        <v>4.0682274848018594</v>
      </c>
      <c r="BQ197" s="135">
        <f t="shared" si="128"/>
        <v>85.432777180839054</v>
      </c>
      <c r="BR197" s="135">
        <f t="shared" si="129"/>
        <v>11.106261033509078</v>
      </c>
      <c r="BS197" s="135">
        <f t="shared" si="130"/>
        <v>96.539038214348125</v>
      </c>
      <c r="BT197" s="131">
        <v>101.36599012506554</v>
      </c>
      <c r="BU197" s="129">
        <f t="shared" si="131"/>
        <v>15.20489851875983</v>
      </c>
      <c r="BV197" s="131">
        <v>96.539038214348125</v>
      </c>
      <c r="BW197" s="135">
        <f t="shared" si="132"/>
        <v>4.8269519107174066</v>
      </c>
      <c r="BX197" s="135">
        <f t="shared" si="133"/>
        <v>101.36599012506554</v>
      </c>
      <c r="BY197" s="132">
        <f t="shared" si="134"/>
        <v>116.57088864382537</v>
      </c>
    </row>
    <row r="198" spans="1:77" ht="16.5" customHeight="1" x14ac:dyDescent="0.3">
      <c r="A198" s="5"/>
      <c r="B198" s="92" t="s">
        <v>337</v>
      </c>
      <c r="C198" s="95"/>
      <c r="D198" s="88" t="s">
        <v>18</v>
      </c>
      <c r="E198" s="113" t="s">
        <v>178</v>
      </c>
      <c r="F198" s="114" t="s">
        <v>35</v>
      </c>
      <c r="G198" s="114" t="s">
        <v>36</v>
      </c>
      <c r="H198" s="114" t="s">
        <v>12</v>
      </c>
      <c r="I198" s="98" t="s">
        <v>8</v>
      </c>
      <c r="J198" s="93">
        <f t="shared" si="173"/>
        <v>6490.8532197913028</v>
      </c>
      <c r="K198" s="57">
        <v>221.98154084110973</v>
      </c>
      <c r="M198" s="136">
        <v>20.776590147749523</v>
      </c>
      <c r="N198" s="136">
        <v>19.600556743159927</v>
      </c>
      <c r="O198" s="129">
        <f t="shared" si="95"/>
        <v>1.1760334045895957</v>
      </c>
      <c r="P198" s="132">
        <f t="shared" si="168"/>
        <v>20.776590147749523</v>
      </c>
      <c r="Q198" s="129">
        <f t="shared" si="169"/>
        <v>2.7009567192074382</v>
      </c>
      <c r="R198" s="132">
        <f t="shared" si="170"/>
        <v>23.477546866956963</v>
      </c>
      <c r="S198" s="136">
        <v>23.477546866956963</v>
      </c>
      <c r="T198" s="129">
        <f t="shared" si="171"/>
        <v>2.3477546866956964</v>
      </c>
      <c r="U198" s="133">
        <f t="shared" si="172"/>
        <v>25.825301553652661</v>
      </c>
      <c r="V198" s="136">
        <v>25.825301553652661</v>
      </c>
      <c r="W198" s="129">
        <f t="shared" si="166"/>
        <v>1.5495180932191599</v>
      </c>
      <c r="X198" s="132">
        <f t="shared" si="167"/>
        <v>27.374819646871821</v>
      </c>
      <c r="Y198" s="136">
        <v>27.374819646871821</v>
      </c>
      <c r="Z198" s="129">
        <f t="shared" si="161"/>
        <v>2.1899855717497458</v>
      </c>
      <c r="AA198" s="132">
        <f t="shared" si="162"/>
        <v>29.564805218621565</v>
      </c>
      <c r="AB198" s="132">
        <f t="shared" si="174"/>
        <v>116.57088864382537</v>
      </c>
      <c r="AC198" s="136">
        <v>29.564805218621565</v>
      </c>
      <c r="AD198" s="129">
        <f t="shared" si="159"/>
        <v>2.9564805218621566</v>
      </c>
      <c r="AE198" s="134">
        <f t="shared" si="160"/>
        <v>32.521285740483719</v>
      </c>
      <c r="AF198" s="136">
        <v>34.797775742317583</v>
      </c>
      <c r="AG198" s="136">
        <v>32.521285740483719</v>
      </c>
      <c r="AH198" s="129">
        <f t="shared" si="157"/>
        <v>2.2764900018338601</v>
      </c>
      <c r="AI198" s="132">
        <f t="shared" si="158"/>
        <v>34.797775742317583</v>
      </c>
      <c r="AK198" s="132">
        <f t="shared" si="153"/>
        <v>5.2196663613476373</v>
      </c>
      <c r="AL198" s="134">
        <f t="shared" si="154"/>
        <v>40.017442103665218</v>
      </c>
      <c r="AM198" s="129">
        <f t="shared" si="155"/>
        <v>9.3256710915060292</v>
      </c>
      <c r="AN198" s="134">
        <f t="shared" si="156"/>
        <v>125.89655973533139</v>
      </c>
      <c r="AP198" s="136">
        <v>43.218837471958437</v>
      </c>
      <c r="AQ198" s="129">
        <f t="shared" si="163"/>
        <v>3.0253186230370908</v>
      </c>
      <c r="AR198" s="134">
        <f t="shared" si="164"/>
        <v>46.244156094995532</v>
      </c>
      <c r="AS198" s="136">
        <v>49.943688582595172</v>
      </c>
      <c r="AT198" s="136">
        <v>46.244156094995532</v>
      </c>
      <c r="AU198" s="129">
        <f t="shared" si="143"/>
        <v>3.6995324875996425</v>
      </c>
      <c r="AV198" s="134">
        <f t="shared" si="144"/>
        <v>49.943688582595172</v>
      </c>
      <c r="AW198" s="135">
        <f t="shared" si="145"/>
        <v>3.9954950866076135</v>
      </c>
      <c r="AX198" s="135">
        <f t="shared" si="146"/>
        <v>53.939183669202784</v>
      </c>
      <c r="AY198" s="136">
        <v>53.939183669202784</v>
      </c>
      <c r="AZ198" s="135">
        <f t="shared" si="147"/>
        <v>4.8545265302282505</v>
      </c>
      <c r="BA198" s="135">
        <f t="shared" si="148"/>
        <v>58.793710199431032</v>
      </c>
      <c r="BB198" s="136">
        <v>58.793710199431032</v>
      </c>
      <c r="BC198" s="135">
        <f t="shared" si="149"/>
        <v>5.291433917948793</v>
      </c>
      <c r="BD198" s="135">
        <f t="shared" si="150"/>
        <v>64.085144117379826</v>
      </c>
      <c r="BE198" s="136">
        <v>64.085144117379826</v>
      </c>
      <c r="BF198" s="135">
        <f t="shared" si="151"/>
        <v>5.7676629705641842</v>
      </c>
      <c r="BG198" s="135">
        <f t="shared" si="152"/>
        <v>69.852807087944015</v>
      </c>
      <c r="BH198" s="136">
        <v>78.235143938497302</v>
      </c>
      <c r="BI198" s="136">
        <v>69.852807087944015</v>
      </c>
      <c r="BJ198" s="135">
        <f t="shared" si="137"/>
        <v>8.3823368505532816</v>
      </c>
      <c r="BK198" s="135">
        <f t="shared" si="138"/>
        <v>78.235143938497302</v>
      </c>
      <c r="BL198" s="135">
        <f t="shared" si="139"/>
        <v>3.1294057575398919</v>
      </c>
      <c r="BM198" s="135">
        <f t="shared" si="140"/>
        <v>81.364549696037187</v>
      </c>
      <c r="BN198" s="136">
        <v>85.432777180839054</v>
      </c>
      <c r="BO198" s="136">
        <v>81.364549696037187</v>
      </c>
      <c r="BP198" s="135">
        <f t="shared" si="127"/>
        <v>4.0682274848018594</v>
      </c>
      <c r="BQ198" s="135">
        <f t="shared" si="128"/>
        <v>85.432777180839054</v>
      </c>
      <c r="BR198" s="135">
        <f t="shared" si="129"/>
        <v>11.106261033509078</v>
      </c>
      <c r="BS198" s="135">
        <f t="shared" si="130"/>
        <v>96.539038214348125</v>
      </c>
      <c r="BT198" s="136">
        <v>101.36599012506554</v>
      </c>
      <c r="BU198" s="129">
        <f t="shared" si="131"/>
        <v>15.20489851875983</v>
      </c>
      <c r="BV198" s="136">
        <v>96.539038214348125</v>
      </c>
      <c r="BW198" s="135">
        <f t="shared" si="132"/>
        <v>4.8269519107174066</v>
      </c>
      <c r="BX198" s="135">
        <f t="shared" si="133"/>
        <v>101.36599012506554</v>
      </c>
      <c r="BY198" s="132">
        <f t="shared" si="134"/>
        <v>116.57088864382537</v>
      </c>
    </row>
    <row r="199" spans="1:77" ht="16.5" customHeight="1" x14ac:dyDescent="0.3">
      <c r="A199" s="5"/>
      <c r="B199" s="92" t="s">
        <v>399</v>
      </c>
      <c r="C199" s="99"/>
      <c r="D199" s="100" t="s">
        <v>18</v>
      </c>
      <c r="E199" s="100" t="s">
        <v>180</v>
      </c>
      <c r="F199" s="101">
        <v>60.4</v>
      </c>
      <c r="G199" s="115">
        <v>79.400000000000006</v>
      </c>
      <c r="H199" s="115">
        <v>9.3000000000000007</v>
      </c>
      <c r="I199" s="102" t="s">
        <v>8</v>
      </c>
      <c r="J199" s="93">
        <f t="shared" si="173"/>
        <v>10542.153683732518</v>
      </c>
      <c r="K199" s="57">
        <v>205.62092459999997</v>
      </c>
      <c r="M199" s="136">
        <v>182.86252920000001</v>
      </c>
      <c r="N199" s="136">
        <v>172.51182</v>
      </c>
      <c r="O199" s="129">
        <f t="shared" si="95"/>
        <v>10.350709200000001</v>
      </c>
      <c r="P199" s="132">
        <f t="shared" si="168"/>
        <v>182.86252920000001</v>
      </c>
      <c r="Q199" s="129">
        <f t="shared" si="169"/>
        <v>23.772128796000001</v>
      </c>
      <c r="R199" s="132">
        <f t="shared" si="170"/>
        <v>206.63465799600002</v>
      </c>
      <c r="S199" s="136">
        <v>206.63465799600002</v>
      </c>
      <c r="T199" s="129">
        <f t="shared" si="171"/>
        <v>20.663465799600004</v>
      </c>
      <c r="U199" s="133">
        <f t="shared" si="172"/>
        <v>227.29812379560002</v>
      </c>
      <c r="V199" s="136">
        <v>227.29812379560002</v>
      </c>
      <c r="W199" s="129">
        <f t="shared" si="166"/>
        <v>13.637887427736002</v>
      </c>
      <c r="X199" s="132">
        <f t="shared" si="167"/>
        <v>240.93601122333601</v>
      </c>
      <c r="Y199" s="136">
        <v>240.93601122333601</v>
      </c>
      <c r="Z199" s="129">
        <f t="shared" si="161"/>
        <v>19.274880897866879</v>
      </c>
      <c r="AA199" s="132">
        <f t="shared" si="162"/>
        <v>260.2108921212029</v>
      </c>
      <c r="AB199" s="132">
        <f t="shared" si="174"/>
        <v>1201.42534</v>
      </c>
      <c r="AC199" s="136">
        <v>260.2108921212029</v>
      </c>
      <c r="AD199" s="129">
        <f t="shared" si="159"/>
        <v>26.021089212120291</v>
      </c>
      <c r="AE199" s="134">
        <f t="shared" si="160"/>
        <v>286.23198133332318</v>
      </c>
      <c r="AF199" s="136">
        <v>306.2682200266558</v>
      </c>
      <c r="AG199" s="136">
        <v>286.23198133332318</v>
      </c>
      <c r="AH199" s="129">
        <f t="shared" si="157"/>
        <v>20.036238693332621</v>
      </c>
      <c r="AI199" s="132">
        <f t="shared" si="158"/>
        <v>306.2682200266558</v>
      </c>
      <c r="AK199" s="132">
        <f t="shared" si="153"/>
        <v>45.940233003998372</v>
      </c>
      <c r="AL199" s="134">
        <f t="shared" si="154"/>
        <v>352.20845303065414</v>
      </c>
      <c r="AM199" s="129">
        <f t="shared" si="155"/>
        <v>96.114027199999995</v>
      </c>
      <c r="AN199" s="134">
        <f t="shared" si="156"/>
        <v>1297.5393672</v>
      </c>
      <c r="AP199" s="136">
        <v>380.38512927310649</v>
      </c>
      <c r="AQ199" s="129">
        <f t="shared" si="163"/>
        <v>26.626959049117456</v>
      </c>
      <c r="AR199" s="134">
        <f t="shared" si="164"/>
        <v>407.01208832222392</v>
      </c>
      <c r="AS199" s="136">
        <v>439.57305538800182</v>
      </c>
      <c r="AT199" s="136">
        <v>407.01208832222392</v>
      </c>
      <c r="AU199" s="129">
        <f t="shared" si="143"/>
        <v>32.560967065777916</v>
      </c>
      <c r="AV199" s="134">
        <f t="shared" si="144"/>
        <v>439.57305538800182</v>
      </c>
      <c r="AW199" s="135">
        <f t="shared" si="145"/>
        <v>35.165844431040142</v>
      </c>
      <c r="AX199" s="135">
        <f t="shared" si="146"/>
        <v>474.73889981904199</v>
      </c>
      <c r="AY199" s="136">
        <v>474.73889981904199</v>
      </c>
      <c r="AZ199" s="135">
        <f t="shared" si="147"/>
        <v>42.726500983713777</v>
      </c>
      <c r="BA199" s="135">
        <f t="shared" si="148"/>
        <v>517.46540080275577</v>
      </c>
      <c r="BB199" s="136">
        <v>517.46540080275577</v>
      </c>
      <c r="BC199" s="135">
        <f t="shared" si="149"/>
        <v>46.57188607224802</v>
      </c>
      <c r="BD199" s="135">
        <f t="shared" si="150"/>
        <v>564.03728687500382</v>
      </c>
      <c r="BE199" s="136">
        <v>564.03728687500382</v>
      </c>
      <c r="BF199" s="135">
        <f t="shared" si="151"/>
        <v>50.763355818750341</v>
      </c>
      <c r="BG199" s="135">
        <f t="shared" si="152"/>
        <v>614.80064269375418</v>
      </c>
      <c r="BH199" s="136">
        <v>688.57671981700469</v>
      </c>
      <c r="BI199" s="136">
        <v>614.80064269375418</v>
      </c>
      <c r="BJ199" s="135">
        <f t="shared" si="137"/>
        <v>73.776077123250502</v>
      </c>
      <c r="BK199" s="135">
        <f t="shared" si="138"/>
        <v>688.57671981700469</v>
      </c>
      <c r="BL199" s="135">
        <f t="shared" si="139"/>
        <v>27.543068792680188</v>
      </c>
      <c r="BM199" s="135">
        <f t="shared" si="140"/>
        <v>716.11978860968486</v>
      </c>
      <c r="BN199" s="136">
        <v>751.92577804016912</v>
      </c>
      <c r="BO199" s="136">
        <v>716.11978860968486</v>
      </c>
      <c r="BP199" s="135">
        <f t="shared" si="127"/>
        <v>35.805989430484246</v>
      </c>
      <c r="BQ199" s="135">
        <f t="shared" si="128"/>
        <v>751.92577804016912</v>
      </c>
      <c r="BR199" s="135">
        <f t="shared" si="129"/>
        <v>97.750351145221984</v>
      </c>
      <c r="BS199" s="135">
        <f t="shared" si="130"/>
        <v>849.67612918539112</v>
      </c>
      <c r="BT199" s="136">
        <v>892.15993564466066</v>
      </c>
      <c r="BU199" s="129">
        <f t="shared" si="131"/>
        <v>133.82399034669908</v>
      </c>
      <c r="BV199" s="136">
        <v>849.67612918539112</v>
      </c>
      <c r="BW199" s="135">
        <f t="shared" si="132"/>
        <v>42.483806459269559</v>
      </c>
      <c r="BX199" s="135">
        <f t="shared" si="133"/>
        <v>892.15993564466066</v>
      </c>
      <c r="BY199" s="132">
        <f t="shared" si="134"/>
        <v>1025.9839259913597</v>
      </c>
    </row>
    <row r="200" spans="1:77" ht="16.5" customHeight="1" x14ac:dyDescent="0.3">
      <c r="A200" s="5"/>
      <c r="B200" s="92" t="s">
        <v>579</v>
      </c>
      <c r="C200" s="99"/>
      <c r="D200" s="100" t="s">
        <v>18</v>
      </c>
      <c r="E200" s="100" t="s">
        <v>577</v>
      </c>
      <c r="F200" s="101">
        <v>33</v>
      </c>
      <c r="G200" s="115">
        <v>47</v>
      </c>
      <c r="H200" s="115">
        <v>5</v>
      </c>
      <c r="I200" s="102" t="s">
        <v>8</v>
      </c>
      <c r="J200" s="93">
        <f t="shared" si="173"/>
        <v>7008.5739978669071</v>
      </c>
      <c r="K200" s="55">
        <v>1247.24</v>
      </c>
      <c r="M200" s="136">
        <v>33.246345991229553</v>
      </c>
      <c r="N200" s="136">
        <v>31.364477350216557</v>
      </c>
      <c r="O200" s="129">
        <f t="shared" si="95"/>
        <v>1.8818686410129934</v>
      </c>
      <c r="P200" s="132">
        <f t="shared" si="168"/>
        <v>33.246345991229553</v>
      </c>
      <c r="Q200" s="129">
        <f t="shared" si="169"/>
        <v>4.3220249788598419</v>
      </c>
      <c r="R200" s="132">
        <f t="shared" si="170"/>
        <v>37.568370970089397</v>
      </c>
      <c r="S200" s="136">
        <v>37.568370970089397</v>
      </c>
      <c r="T200" s="129">
        <f t="shared" si="171"/>
        <v>3.75683709700894</v>
      </c>
      <c r="U200" s="133">
        <f t="shared" si="172"/>
        <v>41.325208067098337</v>
      </c>
      <c r="V200" s="136">
        <v>41.325208067098337</v>
      </c>
      <c r="W200" s="129">
        <f t="shared" si="166"/>
        <v>2.4795124840259004</v>
      </c>
      <c r="X200" s="132">
        <f t="shared" si="167"/>
        <v>43.804720551124241</v>
      </c>
      <c r="Y200" s="136">
        <v>43.804720551124241</v>
      </c>
      <c r="Z200" s="129">
        <f t="shared" si="161"/>
        <v>3.5043776440899395</v>
      </c>
      <c r="AA200" s="132">
        <f t="shared" si="162"/>
        <v>47.309098195214183</v>
      </c>
      <c r="AB200" s="132">
        <f t="shared" si="174"/>
        <v>186.53475227634993</v>
      </c>
      <c r="AC200" s="136">
        <v>47.309098195214183</v>
      </c>
      <c r="AD200" s="129">
        <f t="shared" si="159"/>
        <v>4.7309098195214183</v>
      </c>
      <c r="AE200" s="134">
        <f t="shared" si="160"/>
        <v>52.040008014735605</v>
      </c>
      <c r="AF200" s="136">
        <v>55.682808575767098</v>
      </c>
      <c r="AG200" s="136">
        <v>52.040008014735605</v>
      </c>
      <c r="AH200" s="129">
        <f t="shared" si="157"/>
        <v>3.6428005610314926</v>
      </c>
      <c r="AI200" s="132">
        <f t="shared" si="158"/>
        <v>55.682808575767098</v>
      </c>
      <c r="AK200" s="132">
        <f t="shared" si="153"/>
        <v>8.3524212863650646</v>
      </c>
      <c r="AL200" s="134">
        <f t="shared" si="154"/>
        <v>64.035229862132155</v>
      </c>
      <c r="AM200" s="129">
        <f t="shared" si="155"/>
        <v>14.922780182107994</v>
      </c>
      <c r="AN200" s="134">
        <f t="shared" si="156"/>
        <v>201.45753245845793</v>
      </c>
      <c r="AP200" s="136">
        <v>69.158048251102727</v>
      </c>
      <c r="AQ200" s="129">
        <f t="shared" si="163"/>
        <v>4.841063377577191</v>
      </c>
      <c r="AR200" s="134">
        <f t="shared" si="164"/>
        <v>73.999111628679913</v>
      </c>
      <c r="AS200" s="136">
        <v>79.919040558974302</v>
      </c>
      <c r="AT200" s="136">
        <v>73.999111628679913</v>
      </c>
      <c r="AU200" s="129">
        <f t="shared" si="143"/>
        <v>5.9199289302943932</v>
      </c>
      <c r="AV200" s="134">
        <f t="shared" si="144"/>
        <v>79.919040558974302</v>
      </c>
      <c r="AW200" s="135">
        <f t="shared" si="145"/>
        <v>6.3935232447179438</v>
      </c>
      <c r="AX200" s="135">
        <f t="shared" si="146"/>
        <v>86.312563803692242</v>
      </c>
      <c r="AY200" s="136">
        <v>86.312563803692242</v>
      </c>
      <c r="AZ200" s="135">
        <f t="shared" si="147"/>
        <v>7.7681307423323016</v>
      </c>
      <c r="BA200" s="135">
        <f t="shared" si="148"/>
        <v>94.080694546024546</v>
      </c>
      <c r="BB200" s="136">
        <v>94.080694546024546</v>
      </c>
      <c r="BC200" s="135">
        <f t="shared" si="149"/>
        <v>8.4672625091422091</v>
      </c>
      <c r="BD200" s="135">
        <f t="shared" si="150"/>
        <v>102.54795705516676</v>
      </c>
      <c r="BE200" s="136">
        <v>102.54795705516676</v>
      </c>
      <c r="BF200" s="135">
        <f t="shared" si="151"/>
        <v>9.2293161349650088</v>
      </c>
      <c r="BG200" s="135">
        <f t="shared" si="152"/>
        <v>111.77727319013177</v>
      </c>
      <c r="BH200" s="136">
        <v>125.19054597294758</v>
      </c>
      <c r="BI200" s="136">
        <v>111.77727319013177</v>
      </c>
      <c r="BJ200" s="135">
        <f t="shared" si="137"/>
        <v>13.413272782815813</v>
      </c>
      <c r="BK200" s="135">
        <f t="shared" si="138"/>
        <v>125.19054597294758</v>
      </c>
      <c r="BL200" s="135">
        <f t="shared" si="139"/>
        <v>5.0076218389179026</v>
      </c>
      <c r="BM200" s="135">
        <f t="shared" si="140"/>
        <v>130.19816781186549</v>
      </c>
      <c r="BN200" s="136">
        <v>136.70807620245876</v>
      </c>
      <c r="BO200" s="136">
        <v>130.19816781186549</v>
      </c>
      <c r="BP200" s="135">
        <f t="shared" si="127"/>
        <v>6.5099083905932744</v>
      </c>
      <c r="BQ200" s="135">
        <f t="shared" si="128"/>
        <v>136.70807620245876</v>
      </c>
      <c r="BR200" s="135">
        <f t="shared" si="129"/>
        <v>17.772049906319637</v>
      </c>
      <c r="BS200" s="135">
        <f t="shared" si="130"/>
        <v>154.48012610877839</v>
      </c>
      <c r="BT200" s="136">
        <v>162.20413241421733</v>
      </c>
      <c r="BU200" s="129">
        <f t="shared" si="131"/>
        <v>24.330619862132597</v>
      </c>
      <c r="BV200" s="136">
        <v>154.48012610877839</v>
      </c>
      <c r="BW200" s="135">
        <f t="shared" si="132"/>
        <v>7.7240063054389196</v>
      </c>
      <c r="BX200" s="135">
        <f t="shared" si="133"/>
        <v>162.20413241421733</v>
      </c>
      <c r="BY200" s="132">
        <f t="shared" si="134"/>
        <v>186.53475227634993</v>
      </c>
    </row>
    <row r="201" spans="1:77" ht="16.5" customHeight="1" x14ac:dyDescent="0.3">
      <c r="A201" s="5"/>
      <c r="B201" s="92" t="s">
        <v>626</v>
      </c>
      <c r="C201" s="99"/>
      <c r="D201" s="100" t="s">
        <v>18</v>
      </c>
      <c r="E201" s="116" t="s">
        <v>627</v>
      </c>
      <c r="F201" s="101">
        <v>37</v>
      </c>
      <c r="G201" s="115">
        <v>50</v>
      </c>
      <c r="H201" s="115">
        <v>8</v>
      </c>
      <c r="I201" s="102" t="s">
        <v>8</v>
      </c>
      <c r="J201" s="93">
        <f t="shared" si="173"/>
        <v>6492.0238867989074</v>
      </c>
      <c r="K201" s="57">
        <v>213</v>
      </c>
      <c r="M201" s="136">
        <v>41.405558880000001</v>
      </c>
      <c r="N201" s="136">
        <v>39.061847999999998</v>
      </c>
      <c r="O201" s="129">
        <f t="shared" si="95"/>
        <v>2.3437108799999997</v>
      </c>
      <c r="P201" s="132">
        <f t="shared" si="168"/>
        <v>41.405558880000001</v>
      </c>
      <c r="Q201" s="129">
        <f t="shared" si="169"/>
        <v>5.3827226544000002</v>
      </c>
      <c r="R201" s="132">
        <f t="shared" si="170"/>
        <v>46.788281534399999</v>
      </c>
      <c r="S201" s="136">
        <v>46.788281534399999</v>
      </c>
      <c r="T201" s="129">
        <f t="shared" si="171"/>
        <v>4.6788281534399996</v>
      </c>
      <c r="U201" s="133">
        <f t="shared" si="172"/>
        <v>51.467109687840001</v>
      </c>
      <c r="V201" s="136">
        <v>51.467109687840001</v>
      </c>
      <c r="W201" s="129">
        <f t="shared" si="166"/>
        <v>3.0880265812704</v>
      </c>
      <c r="X201" s="132">
        <f t="shared" si="167"/>
        <v>54.555136269110399</v>
      </c>
      <c r="Y201" s="136">
        <v>54.555136269110399</v>
      </c>
      <c r="Z201" s="129">
        <f t="shared" si="161"/>
        <v>4.3644109015288315</v>
      </c>
      <c r="AA201" s="132">
        <f t="shared" si="162"/>
        <v>58.919547170639234</v>
      </c>
      <c r="AB201" s="132">
        <f t="shared" si="174"/>
        <v>247.90701000000001</v>
      </c>
      <c r="AC201" s="136">
        <v>58.919547170639234</v>
      </c>
      <c r="AD201" s="129">
        <f t="shared" si="159"/>
        <v>5.891954717063923</v>
      </c>
      <c r="AE201" s="134">
        <f t="shared" si="160"/>
        <v>64.811501887703159</v>
      </c>
      <c r="AF201" s="136">
        <v>69.34830701984238</v>
      </c>
      <c r="AG201" s="136">
        <v>64.811501887703159</v>
      </c>
      <c r="AH201" s="129">
        <f t="shared" si="157"/>
        <v>4.5368051321392215</v>
      </c>
      <c r="AI201" s="132">
        <f t="shared" si="158"/>
        <v>69.34830701984238</v>
      </c>
      <c r="AK201" s="132">
        <f t="shared" si="153"/>
        <v>10.402246052976357</v>
      </c>
      <c r="AL201" s="134">
        <f t="shared" si="154"/>
        <v>79.750553072818732</v>
      </c>
      <c r="AM201" s="129">
        <f t="shared" si="155"/>
        <v>19.8325608</v>
      </c>
      <c r="AN201" s="134">
        <f t="shared" si="156"/>
        <v>267.73957080000002</v>
      </c>
      <c r="AP201" s="136">
        <v>86.130597318644234</v>
      </c>
      <c r="AQ201" s="129">
        <f t="shared" si="163"/>
        <v>6.0291418123050962</v>
      </c>
      <c r="AR201" s="134">
        <f t="shared" si="164"/>
        <v>92.159739130949333</v>
      </c>
      <c r="AS201" s="136">
        <v>99.532518261425281</v>
      </c>
      <c r="AT201" s="136">
        <v>92.159739130949333</v>
      </c>
      <c r="AU201" s="129">
        <f t="shared" si="143"/>
        <v>7.3727791304759469</v>
      </c>
      <c r="AV201" s="134">
        <f t="shared" si="144"/>
        <v>99.532518261425281</v>
      </c>
      <c r="AW201" s="135">
        <f t="shared" si="145"/>
        <v>7.9626014609140228</v>
      </c>
      <c r="AX201" s="135">
        <f t="shared" si="146"/>
        <v>107.4951197223393</v>
      </c>
      <c r="AY201" s="136">
        <v>107.4951197223393</v>
      </c>
      <c r="AZ201" s="135">
        <f t="shared" si="147"/>
        <v>9.6745607750105371</v>
      </c>
      <c r="BA201" s="135">
        <f t="shared" si="148"/>
        <v>117.16968049734983</v>
      </c>
      <c r="BB201" s="136">
        <v>117.16968049734983</v>
      </c>
      <c r="BC201" s="135">
        <f t="shared" si="149"/>
        <v>10.545271244761485</v>
      </c>
      <c r="BD201" s="135">
        <f t="shared" si="150"/>
        <v>127.71495174211131</v>
      </c>
      <c r="BE201" s="136">
        <v>127.71495174211131</v>
      </c>
      <c r="BF201" s="135">
        <f t="shared" si="151"/>
        <v>11.494345656790019</v>
      </c>
      <c r="BG201" s="135">
        <f t="shared" si="152"/>
        <v>139.20929739890133</v>
      </c>
      <c r="BH201" s="136">
        <v>155.91441308676949</v>
      </c>
      <c r="BI201" s="136">
        <v>139.20929739890133</v>
      </c>
      <c r="BJ201" s="135">
        <f t="shared" si="137"/>
        <v>16.705115687868158</v>
      </c>
      <c r="BK201" s="135">
        <f t="shared" si="138"/>
        <v>155.91441308676949</v>
      </c>
      <c r="BL201" s="135">
        <f t="shared" si="139"/>
        <v>6.2365765234707791</v>
      </c>
      <c r="BM201" s="135">
        <f t="shared" si="140"/>
        <v>162.15098961024026</v>
      </c>
      <c r="BN201" s="136">
        <v>170.25853909075227</v>
      </c>
      <c r="BO201" s="136">
        <v>162.15098961024026</v>
      </c>
      <c r="BP201" s="135">
        <f t="shared" si="127"/>
        <v>8.107549480512013</v>
      </c>
      <c r="BQ201" s="135">
        <f t="shared" si="128"/>
        <v>170.25853909075227</v>
      </c>
      <c r="BR201" s="135">
        <f t="shared" si="129"/>
        <v>22.133610081797794</v>
      </c>
      <c r="BS201" s="135">
        <f t="shared" si="130"/>
        <v>192.39214917255006</v>
      </c>
      <c r="BT201" s="136">
        <v>202.01175663117758</v>
      </c>
      <c r="BU201" s="129">
        <f t="shared" si="131"/>
        <v>30.301763494676635</v>
      </c>
      <c r="BV201" s="136">
        <v>192.39214917255006</v>
      </c>
      <c r="BW201" s="135">
        <f t="shared" si="132"/>
        <v>9.6196074586275024</v>
      </c>
      <c r="BX201" s="135">
        <f t="shared" si="133"/>
        <v>202.01175663117758</v>
      </c>
      <c r="BY201" s="132">
        <f t="shared" si="134"/>
        <v>232.31352012585421</v>
      </c>
    </row>
    <row r="202" spans="1:77" ht="16.5" customHeight="1" x14ac:dyDescent="0.3">
      <c r="A202" s="5"/>
      <c r="B202" s="123" t="s">
        <v>632</v>
      </c>
      <c r="C202" s="117"/>
      <c r="D202" s="118" t="s">
        <v>18</v>
      </c>
      <c r="E202" s="118" t="s">
        <v>611</v>
      </c>
      <c r="F202" s="119"/>
      <c r="G202" s="120"/>
      <c r="H202" s="120"/>
      <c r="I202" s="121" t="s">
        <v>8</v>
      </c>
      <c r="J202" s="93">
        <f t="shared" si="173"/>
        <v>39378.832131616</v>
      </c>
      <c r="K202" s="58"/>
      <c r="M202" s="136">
        <v>37.029361600000009</v>
      </c>
      <c r="N202" s="136">
        <v>34.933360000000008</v>
      </c>
      <c r="O202" s="129">
        <f t="shared" si="95"/>
        <v>2.0960016000000006</v>
      </c>
      <c r="P202" s="132">
        <f t="shared" si="168"/>
        <v>37.029361600000009</v>
      </c>
      <c r="Q202" s="129">
        <f t="shared" si="169"/>
        <v>4.8138170080000009</v>
      </c>
      <c r="R202" s="132">
        <f t="shared" si="170"/>
        <v>41.843178608000009</v>
      </c>
      <c r="S202" s="136">
        <v>41.843178608000009</v>
      </c>
      <c r="T202" s="129">
        <f t="shared" si="171"/>
        <v>4.1843178608000011</v>
      </c>
      <c r="U202" s="133">
        <f t="shared" si="172"/>
        <v>46.02749646880001</v>
      </c>
      <c r="V202" s="136">
        <v>46.02749646880001</v>
      </c>
      <c r="W202" s="129">
        <f t="shared" si="166"/>
        <v>2.7616497881280004</v>
      </c>
      <c r="X202" s="132">
        <f t="shared" si="167"/>
        <v>48.789146256928007</v>
      </c>
      <c r="Y202" s="136">
        <v>48.789146256928007</v>
      </c>
      <c r="Z202" s="129">
        <f t="shared" si="161"/>
        <v>3.9031317005542405</v>
      </c>
      <c r="AA202" s="132">
        <f t="shared" si="162"/>
        <v>52.692277957482247</v>
      </c>
      <c r="AB202" s="132">
        <f t="shared" si="174"/>
        <v>226.57075</v>
      </c>
      <c r="AC202" s="136">
        <v>52.692277957482247</v>
      </c>
      <c r="AD202" s="129">
        <f t="shared" si="159"/>
        <v>5.2692277957482245</v>
      </c>
      <c r="AE202" s="134">
        <f t="shared" si="160"/>
        <v>57.961505753230469</v>
      </c>
      <c r="AF202" s="136">
        <v>62.018811155956598</v>
      </c>
      <c r="AG202" s="136">
        <v>57.961505753230469</v>
      </c>
      <c r="AH202" s="129">
        <f t="shared" si="157"/>
        <v>4.0573054027261328</v>
      </c>
      <c r="AI202" s="132">
        <f t="shared" si="158"/>
        <v>62.018811155956598</v>
      </c>
      <c r="AK202" s="132">
        <f t="shared" si="153"/>
        <v>9.3028216733934901</v>
      </c>
      <c r="AL202" s="134">
        <f t="shared" si="154"/>
        <v>71.321632829350094</v>
      </c>
      <c r="AM202" s="129">
        <f t="shared" si="155"/>
        <v>18.12566</v>
      </c>
      <c r="AN202" s="134">
        <f t="shared" si="156"/>
        <v>244.69641000000001</v>
      </c>
      <c r="AP202" s="136">
        <v>77.027363455698094</v>
      </c>
      <c r="AQ202" s="129">
        <f t="shared" si="163"/>
        <v>5.3919154418988668</v>
      </c>
      <c r="AR202" s="134">
        <f t="shared" si="164"/>
        <v>82.419278897596968</v>
      </c>
      <c r="AS202" s="136">
        <v>89.01282120940472</v>
      </c>
      <c r="AT202" s="136">
        <v>82.419278897596968</v>
      </c>
      <c r="AU202" s="129">
        <f t="shared" si="143"/>
        <v>6.5935423118077576</v>
      </c>
      <c r="AV202" s="134">
        <f t="shared" si="144"/>
        <v>89.01282120940472</v>
      </c>
      <c r="AW202" s="135">
        <f t="shared" si="145"/>
        <v>7.121025696752378</v>
      </c>
      <c r="AX202" s="135">
        <f t="shared" si="146"/>
        <v>96.133846906157103</v>
      </c>
      <c r="AY202" s="136">
        <v>96.133846906157103</v>
      </c>
      <c r="AZ202" s="135">
        <f t="shared" si="147"/>
        <v>8.6520462215541389</v>
      </c>
      <c r="BA202" s="135">
        <f t="shared" si="148"/>
        <v>104.78589312771125</v>
      </c>
      <c r="BB202" s="136">
        <v>104.78589312771125</v>
      </c>
      <c r="BC202" s="135">
        <f t="shared" si="149"/>
        <v>9.430730381494012</v>
      </c>
      <c r="BD202" s="135">
        <f t="shared" si="150"/>
        <v>114.21662350920526</v>
      </c>
      <c r="BE202" s="136">
        <v>114.21662350920526</v>
      </c>
      <c r="BF202" s="135">
        <f t="shared" si="151"/>
        <v>10.279496115828474</v>
      </c>
      <c r="BG202" s="135">
        <f t="shared" si="152"/>
        <v>124.49611962503374</v>
      </c>
      <c r="BH202" s="136">
        <v>139.43565398003778</v>
      </c>
      <c r="BI202" s="136">
        <v>124.49611962503374</v>
      </c>
      <c r="BJ202" s="135">
        <f t="shared" si="137"/>
        <v>14.939534355004049</v>
      </c>
      <c r="BK202" s="135">
        <f t="shared" si="138"/>
        <v>139.43565398003778</v>
      </c>
      <c r="BL202" s="135">
        <f t="shared" si="139"/>
        <v>5.5774261592015115</v>
      </c>
      <c r="BM202" s="135">
        <f t="shared" si="140"/>
        <v>145.01308013923929</v>
      </c>
      <c r="BN202" s="136">
        <v>152.26373414620124</v>
      </c>
      <c r="BO202" s="136">
        <v>145.01308013923929</v>
      </c>
      <c r="BP202" s="135">
        <f t="shared" si="127"/>
        <v>7.2506540069619652</v>
      </c>
      <c r="BQ202" s="135">
        <f t="shared" si="128"/>
        <v>152.26373414620124</v>
      </c>
      <c r="BR202" s="135">
        <f t="shared" si="129"/>
        <v>19.794285439006163</v>
      </c>
      <c r="BS202" s="135">
        <f t="shared" si="130"/>
        <v>172.0580195852074</v>
      </c>
      <c r="BT202" s="136">
        <v>180.66092056446777</v>
      </c>
      <c r="BU202" s="129">
        <f t="shared" si="131"/>
        <v>27.099138084670166</v>
      </c>
      <c r="BV202" s="136">
        <v>172.0580195852074</v>
      </c>
      <c r="BW202" s="135">
        <f t="shared" si="132"/>
        <v>8.6029009792603706</v>
      </c>
      <c r="BX202" s="135">
        <f t="shared" si="133"/>
        <v>180.66092056446777</v>
      </c>
      <c r="BY202" s="132">
        <f t="shared" si="134"/>
        <v>207.76005864913793</v>
      </c>
    </row>
    <row r="203" spans="1:77" ht="16.5" customHeight="1" x14ac:dyDescent="0.3">
      <c r="A203" s="5"/>
      <c r="B203" s="123" t="s">
        <v>666</v>
      </c>
      <c r="C203" s="99" t="s">
        <v>668</v>
      </c>
      <c r="D203" s="118" t="s">
        <v>18</v>
      </c>
      <c r="E203" s="118" t="s">
        <v>693</v>
      </c>
      <c r="F203" s="101">
        <v>30</v>
      </c>
      <c r="G203" s="101">
        <v>50</v>
      </c>
      <c r="H203" s="101">
        <v>7</v>
      </c>
      <c r="I203" s="121" t="s">
        <v>8</v>
      </c>
      <c r="J203" s="93">
        <f t="shared" si="173"/>
        <v>6725.0017992000003</v>
      </c>
      <c r="K203" s="57">
        <v>116.57088864382537</v>
      </c>
      <c r="M203" s="136">
        <v>37.378014680000007</v>
      </c>
      <c r="N203" s="136">
        <v>35.262278000000009</v>
      </c>
      <c r="O203" s="129">
        <f t="shared" si="95"/>
        <v>2.1157366800000004</v>
      </c>
      <c r="P203" s="132">
        <f t="shared" si="168"/>
        <v>37.378014680000007</v>
      </c>
      <c r="Q203" s="129">
        <f t="shared" si="169"/>
        <v>4.8591419084000007</v>
      </c>
      <c r="R203" s="132">
        <f t="shared" si="170"/>
        <v>42.237156588400005</v>
      </c>
      <c r="S203" s="136">
        <v>42.237156588400005</v>
      </c>
      <c r="T203" s="129">
        <f t="shared" si="171"/>
        <v>4.2237156588400007</v>
      </c>
      <c r="U203" s="133">
        <f t="shared" si="172"/>
        <v>46.460872247240005</v>
      </c>
      <c r="V203" s="136">
        <v>46.460872247240005</v>
      </c>
      <c r="W203" s="129">
        <f t="shared" si="166"/>
        <v>2.7876523348344002</v>
      </c>
      <c r="X203" s="132">
        <f t="shared" si="167"/>
        <v>49.248524582074403</v>
      </c>
      <c r="Y203" s="136">
        <v>49.248524582074403</v>
      </c>
      <c r="Z203" s="129">
        <f t="shared" si="161"/>
        <v>3.9398819665659524</v>
      </c>
      <c r="AA203" s="132">
        <f t="shared" si="162"/>
        <v>53.188406548640359</v>
      </c>
      <c r="AB203" s="132">
        <f t="shared" si="174"/>
        <v>223.52270999999999</v>
      </c>
      <c r="AC203" s="136">
        <v>53.188406548640359</v>
      </c>
      <c r="AD203" s="129">
        <f t="shared" si="159"/>
        <v>5.3188406548640357</v>
      </c>
      <c r="AE203" s="134">
        <f t="shared" si="160"/>
        <v>58.507247203504392</v>
      </c>
      <c r="AF203" s="136">
        <v>62.602754507749701</v>
      </c>
      <c r="AG203" s="136">
        <v>58.507247203504392</v>
      </c>
      <c r="AH203" s="129">
        <f t="shared" si="157"/>
        <v>4.0955073042453067</v>
      </c>
      <c r="AI203" s="132">
        <f t="shared" si="158"/>
        <v>62.602754507749701</v>
      </c>
      <c r="AK203" s="132">
        <f t="shared" si="153"/>
        <v>9.3904131761624559</v>
      </c>
      <c r="AL203" s="134">
        <f t="shared" si="154"/>
        <v>71.993167683912162</v>
      </c>
      <c r="AM203" s="129">
        <f t="shared" si="155"/>
        <v>17.881816799999999</v>
      </c>
      <c r="AN203" s="134">
        <f t="shared" si="156"/>
        <v>241.40452679999999</v>
      </c>
      <c r="AP203" s="136">
        <v>77.752621098625141</v>
      </c>
      <c r="AQ203" s="129">
        <f t="shared" si="163"/>
        <v>5.4426834769037598</v>
      </c>
      <c r="AR203" s="134">
        <f t="shared" si="164"/>
        <v>83.195304575528894</v>
      </c>
      <c r="AS203" s="136">
        <v>89.850928941571212</v>
      </c>
      <c r="AT203" s="136">
        <v>83.195304575528894</v>
      </c>
      <c r="AU203" s="129">
        <f t="shared" si="143"/>
        <v>6.6556243660423116</v>
      </c>
      <c r="AV203" s="134">
        <f t="shared" si="144"/>
        <v>89.850928941571212</v>
      </c>
      <c r="AW203" s="135">
        <f t="shared" si="145"/>
        <v>7.1880743153256965</v>
      </c>
      <c r="AX203" s="135">
        <f t="shared" si="146"/>
        <v>97.039003256896905</v>
      </c>
      <c r="AY203" s="136">
        <v>97.039003256896905</v>
      </c>
      <c r="AZ203" s="135">
        <f t="shared" si="147"/>
        <v>8.7335102931207214</v>
      </c>
      <c r="BA203" s="135">
        <f t="shared" si="148"/>
        <v>105.77251355001762</v>
      </c>
      <c r="BB203" s="136">
        <v>105.77251355001762</v>
      </c>
      <c r="BC203" s="135">
        <f t="shared" si="149"/>
        <v>9.5195262195015857</v>
      </c>
      <c r="BD203" s="135">
        <f t="shared" si="150"/>
        <v>115.29203976951921</v>
      </c>
      <c r="BE203" s="136">
        <v>115.29203976951921</v>
      </c>
      <c r="BF203" s="135">
        <f t="shared" si="151"/>
        <v>10.376283579256729</v>
      </c>
      <c r="BG203" s="135">
        <f t="shared" si="152"/>
        <v>125.66832334877594</v>
      </c>
      <c r="BH203" s="136">
        <v>140.74852215062904</v>
      </c>
      <c r="BI203" s="136">
        <v>125.66832334877594</v>
      </c>
      <c r="BJ203" s="135">
        <f t="shared" si="137"/>
        <v>15.080198801853111</v>
      </c>
      <c r="BK203" s="135">
        <f t="shared" si="138"/>
        <v>140.74852215062904</v>
      </c>
      <c r="BL203" s="135">
        <f t="shared" si="139"/>
        <v>5.6299408860251621</v>
      </c>
      <c r="BM203" s="135">
        <f t="shared" si="140"/>
        <v>146.37846303665421</v>
      </c>
      <c r="BN203" s="136">
        <v>153.69738618848692</v>
      </c>
      <c r="BO203" s="136">
        <v>146.37846303665421</v>
      </c>
      <c r="BP203" s="135">
        <f t="shared" si="127"/>
        <v>7.3189231518327098</v>
      </c>
      <c r="BQ203" s="135">
        <f t="shared" si="128"/>
        <v>153.69738618848692</v>
      </c>
      <c r="BR203" s="135">
        <f t="shared" si="129"/>
        <v>19.980660204503298</v>
      </c>
      <c r="BS203" s="135">
        <f t="shared" si="130"/>
        <v>173.67804639299021</v>
      </c>
      <c r="BT203" s="136">
        <v>182.36194871263973</v>
      </c>
      <c r="BU203" s="129">
        <f t="shared" si="131"/>
        <v>27.35429230689596</v>
      </c>
      <c r="BV203" s="136">
        <v>173.67804639299021</v>
      </c>
      <c r="BW203" s="135">
        <f t="shared" si="132"/>
        <v>8.6839023196495102</v>
      </c>
      <c r="BX203" s="135">
        <f t="shared" si="133"/>
        <v>182.36194871263973</v>
      </c>
      <c r="BY203" s="132">
        <f t="shared" si="134"/>
        <v>209.71624101953569</v>
      </c>
    </row>
    <row r="204" spans="1:77" ht="16.5" customHeight="1" thickBot="1" x14ac:dyDescent="0.35">
      <c r="A204" s="5"/>
      <c r="B204" s="107"/>
      <c r="C204" s="108"/>
      <c r="D204" s="109"/>
      <c r="E204" s="109"/>
      <c r="F204" s="110"/>
      <c r="G204" s="110"/>
      <c r="H204" s="110"/>
      <c r="I204" s="111"/>
      <c r="J204" s="94"/>
      <c r="K204" s="57">
        <v>116.57088864382537</v>
      </c>
      <c r="M204" s="136">
        <v>45.709621040000009</v>
      </c>
      <c r="N204" s="136">
        <v>43.122284000000008</v>
      </c>
      <c r="O204" s="129">
        <f t="shared" si="95"/>
        <v>2.5873370400000004</v>
      </c>
      <c r="P204" s="132">
        <f t="shared" si="168"/>
        <v>45.709621040000009</v>
      </c>
      <c r="Q204" s="129">
        <f t="shared" si="169"/>
        <v>5.9422507352000009</v>
      </c>
      <c r="R204" s="132">
        <f t="shared" si="170"/>
        <v>51.651871775200007</v>
      </c>
      <c r="S204" s="136">
        <v>51.651871775200007</v>
      </c>
      <c r="T204" s="129">
        <f t="shared" si="171"/>
        <v>5.1651871775200009</v>
      </c>
      <c r="U204" s="133">
        <f t="shared" si="172"/>
        <v>56.817058952720011</v>
      </c>
      <c r="V204" s="136">
        <v>56.817058952720011</v>
      </c>
      <c r="W204" s="129">
        <f t="shared" si="166"/>
        <v>3.4090235371632005</v>
      </c>
      <c r="X204" s="132">
        <f t="shared" si="167"/>
        <v>60.226082489883211</v>
      </c>
      <c r="Y204" s="136">
        <v>60.226082489883211</v>
      </c>
      <c r="Z204" s="129">
        <f t="shared" si="161"/>
        <v>4.8180865991906572</v>
      </c>
      <c r="AA204" s="132">
        <f t="shared" si="162"/>
        <v>65.044169089073876</v>
      </c>
      <c r="AB204" s="132">
        <f t="shared" si="174"/>
        <v>256.46225421559177</v>
      </c>
      <c r="AC204" s="136">
        <v>65.044169089073876</v>
      </c>
      <c r="AD204" s="129">
        <f t="shared" si="159"/>
        <v>6.5044169089073876</v>
      </c>
      <c r="AE204" s="134">
        <f t="shared" si="160"/>
        <v>71.548585997981263</v>
      </c>
      <c r="AF204" s="136">
        <v>76.556987017839958</v>
      </c>
      <c r="AG204" s="136">
        <v>71.548585997981263</v>
      </c>
      <c r="AH204" s="129">
        <f t="shared" si="157"/>
        <v>5.0084010198586881</v>
      </c>
      <c r="AI204" s="132">
        <f t="shared" si="158"/>
        <v>76.556987017839958</v>
      </c>
      <c r="AK204" s="132">
        <f t="shared" si="153"/>
        <v>11.483548052675994</v>
      </c>
      <c r="AL204" s="134">
        <f t="shared" si="154"/>
        <v>88.040535070515958</v>
      </c>
      <c r="AM204" s="129">
        <f t="shared" si="155"/>
        <v>20.516980337247343</v>
      </c>
      <c r="AN204" s="134">
        <f t="shared" si="156"/>
        <v>276.9792345528391</v>
      </c>
      <c r="AP204" s="136">
        <v>95.083777876157228</v>
      </c>
      <c r="AQ204" s="129">
        <f t="shared" si="163"/>
        <v>6.6558644513310057</v>
      </c>
      <c r="AR204" s="134">
        <f t="shared" si="164"/>
        <v>101.73964232748824</v>
      </c>
      <c r="AS204" s="136">
        <v>109.87881371368729</v>
      </c>
      <c r="AT204" s="136">
        <v>101.73964232748824</v>
      </c>
      <c r="AU204" s="129">
        <f t="shared" si="143"/>
        <v>8.1391713861990596</v>
      </c>
      <c r="AV204" s="134">
        <f t="shared" si="144"/>
        <v>109.87881371368729</v>
      </c>
      <c r="AW204" s="135">
        <f t="shared" si="145"/>
        <v>8.7903050970949828</v>
      </c>
      <c r="AX204" s="135">
        <f t="shared" si="146"/>
        <v>118.66911881078228</v>
      </c>
      <c r="AY204" s="136">
        <v>118.66911881078228</v>
      </c>
      <c r="AZ204" s="135">
        <f t="shared" si="147"/>
        <v>10.680220692970405</v>
      </c>
      <c r="BA204" s="135">
        <f t="shared" si="148"/>
        <v>129.34933950375267</v>
      </c>
      <c r="BB204" s="136">
        <v>129.34933950375267</v>
      </c>
      <c r="BC204" s="135">
        <f t="shared" si="149"/>
        <v>11.64144055533774</v>
      </c>
      <c r="BD204" s="135">
        <f t="shared" si="150"/>
        <v>140.99078005909041</v>
      </c>
      <c r="BE204" s="136">
        <v>140.99078005909041</v>
      </c>
      <c r="BF204" s="135">
        <f t="shared" si="151"/>
        <v>12.689170205318137</v>
      </c>
      <c r="BG204" s="135">
        <f t="shared" si="152"/>
        <v>153.67995026440855</v>
      </c>
      <c r="BH204" s="136">
        <v>172.12154429613759</v>
      </c>
      <c r="BI204" s="136">
        <v>153.67995026440855</v>
      </c>
      <c r="BJ204" s="135">
        <f t="shared" si="137"/>
        <v>18.441594031729025</v>
      </c>
      <c r="BK204" s="135">
        <f t="shared" si="138"/>
        <v>172.12154429613759</v>
      </c>
      <c r="BL204" s="135">
        <f t="shared" si="139"/>
        <v>6.8848617718455039</v>
      </c>
      <c r="BM204" s="135">
        <f t="shared" si="140"/>
        <v>179.00640606798308</v>
      </c>
      <c r="BN204" s="137">
        <v>187.95672637138225</v>
      </c>
      <c r="BO204" s="137">
        <v>179.00640606798308</v>
      </c>
      <c r="BP204" s="135">
        <f t="shared" si="127"/>
        <v>8.9503203033991543</v>
      </c>
      <c r="BQ204" s="135">
        <f t="shared" si="128"/>
        <v>187.95672637138225</v>
      </c>
      <c r="BR204" s="135">
        <f t="shared" si="129"/>
        <v>24.434374428279693</v>
      </c>
      <c r="BS204" s="135">
        <f t="shared" si="130"/>
        <v>212.39110079966193</v>
      </c>
      <c r="BT204" s="137">
        <v>223.01065583964504</v>
      </c>
      <c r="BU204" s="129">
        <f t="shared" si="131"/>
        <v>33.451598375946759</v>
      </c>
      <c r="BV204" s="137">
        <v>212.39110079966193</v>
      </c>
      <c r="BW204" s="135">
        <f t="shared" si="132"/>
        <v>10.619555039983098</v>
      </c>
      <c r="BX204" s="135">
        <f t="shared" si="133"/>
        <v>223.01065583964504</v>
      </c>
      <c r="BY204" s="132">
        <f t="shared" si="134"/>
        <v>256.46225421559177</v>
      </c>
    </row>
    <row r="205" spans="1:77" ht="14.25" customHeight="1" x14ac:dyDescent="0.3">
      <c r="A205" s="5"/>
      <c r="B205" s="89" t="s">
        <v>400</v>
      </c>
      <c r="C205" s="103">
        <v>5548</v>
      </c>
      <c r="D205" s="104" t="s">
        <v>6</v>
      </c>
      <c r="E205" s="90" t="s">
        <v>518</v>
      </c>
      <c r="F205" s="105">
        <v>49.5</v>
      </c>
      <c r="G205" s="105">
        <v>66.599999999999994</v>
      </c>
      <c r="H205" s="105">
        <v>7.5</v>
      </c>
      <c r="I205" s="106" t="s">
        <v>7</v>
      </c>
      <c r="J205" s="91">
        <f t="shared" ref="J205:J223" si="175">K203*$K$6</f>
        <v>3680.466835042575</v>
      </c>
      <c r="K205" s="57">
        <v>1201.42534</v>
      </c>
      <c r="M205" s="138"/>
      <c r="N205" s="138"/>
      <c r="P205" s="132"/>
      <c r="R205" s="132"/>
      <c r="S205" s="138"/>
      <c r="U205" s="133"/>
      <c r="V205" s="138"/>
      <c r="X205" s="132"/>
      <c r="Y205" s="138"/>
      <c r="AA205" s="132"/>
      <c r="AB205" s="132"/>
      <c r="AC205" s="138"/>
      <c r="AE205" s="134"/>
      <c r="AF205" s="138"/>
      <c r="AG205" s="138"/>
      <c r="AI205" s="132"/>
      <c r="AK205" s="132"/>
      <c r="AL205" s="134"/>
      <c r="AN205" s="134"/>
      <c r="AP205" s="138"/>
      <c r="AR205" s="134"/>
      <c r="AS205" s="138"/>
      <c r="AT205" s="138"/>
      <c r="AV205" s="134"/>
      <c r="AW205" s="135"/>
      <c r="AX205" s="135"/>
      <c r="AY205" s="138"/>
      <c r="AZ205" s="135"/>
      <c r="BA205" s="135"/>
      <c r="BB205" s="138"/>
      <c r="BC205" s="135"/>
      <c r="BD205" s="135"/>
      <c r="BE205" s="138"/>
      <c r="BF205" s="135"/>
      <c r="BG205" s="135"/>
      <c r="BH205" s="138"/>
      <c r="BI205" s="138"/>
      <c r="BJ205" s="135"/>
      <c r="BK205" s="135"/>
      <c r="BL205" s="135"/>
      <c r="BM205" s="135"/>
      <c r="BP205" s="135">
        <f t="shared" si="127"/>
        <v>0</v>
      </c>
      <c r="BQ205" s="135">
        <f t="shared" si="128"/>
        <v>0</v>
      </c>
      <c r="BR205" s="135">
        <f t="shared" si="129"/>
        <v>0</v>
      </c>
      <c r="BS205" s="135">
        <f t="shared" si="130"/>
        <v>0</v>
      </c>
      <c r="BU205" s="129">
        <f t="shared" si="131"/>
        <v>0</v>
      </c>
      <c r="BW205" s="135">
        <f t="shared" si="132"/>
        <v>0</v>
      </c>
      <c r="BX205" s="135">
        <f t="shared" si="133"/>
        <v>0</v>
      </c>
      <c r="BY205" s="132">
        <f t="shared" si="134"/>
        <v>0</v>
      </c>
    </row>
    <row r="206" spans="1:77" ht="16.5" customHeight="1" x14ac:dyDescent="0.3">
      <c r="A206" s="5"/>
      <c r="B206" s="92" t="s">
        <v>401</v>
      </c>
      <c r="C206" s="95">
        <v>6904</v>
      </c>
      <c r="D206" s="88" t="s">
        <v>6</v>
      </c>
      <c r="E206" s="88" t="s">
        <v>519</v>
      </c>
      <c r="F206" s="96">
        <v>50.8</v>
      </c>
      <c r="G206" s="96">
        <v>66.599999999999994</v>
      </c>
      <c r="H206" s="96">
        <v>7.5</v>
      </c>
      <c r="I206" s="97" t="s">
        <v>7</v>
      </c>
      <c r="J206" s="93">
        <f t="shared" si="175"/>
        <v>3680.466835042575</v>
      </c>
      <c r="K206" s="57">
        <v>186.53475227634993</v>
      </c>
      <c r="O206" s="129">
        <f>N206/100*6</f>
        <v>0</v>
      </c>
      <c r="P206" s="132">
        <f t="shared" si="168"/>
        <v>0</v>
      </c>
      <c r="Q206" s="129">
        <f t="shared" si="169"/>
        <v>0</v>
      </c>
      <c r="R206" s="132">
        <f t="shared" si="170"/>
        <v>0</v>
      </c>
      <c r="U206" s="133"/>
      <c r="W206" s="129">
        <f t="shared" si="166"/>
        <v>0</v>
      </c>
      <c r="X206" s="132">
        <f t="shared" si="167"/>
        <v>0</v>
      </c>
      <c r="Z206" s="129">
        <f t="shared" si="161"/>
        <v>0</v>
      </c>
      <c r="AA206" s="132">
        <f t="shared" si="162"/>
        <v>0</v>
      </c>
      <c r="AB206" s="132" t="e">
        <f>#REF!</f>
        <v>#REF!</v>
      </c>
      <c r="AD206" s="129">
        <f t="shared" si="159"/>
        <v>0</v>
      </c>
      <c r="AE206" s="134">
        <f t="shared" si="160"/>
        <v>0</v>
      </c>
      <c r="AH206" s="129">
        <f t="shared" si="157"/>
        <v>0</v>
      </c>
      <c r="AI206" s="132">
        <f t="shared" si="158"/>
        <v>0</v>
      </c>
      <c r="AK206" s="132"/>
      <c r="AL206" s="134">
        <f t="shared" si="154"/>
        <v>0</v>
      </c>
      <c r="AM206" s="129" t="e">
        <f t="shared" si="155"/>
        <v>#REF!</v>
      </c>
      <c r="AN206" s="134" t="e">
        <f t="shared" si="156"/>
        <v>#REF!</v>
      </c>
      <c r="AQ206" s="129">
        <f t="shared" si="163"/>
        <v>0</v>
      </c>
      <c r="AR206" s="134">
        <f t="shared" si="164"/>
        <v>0</v>
      </c>
      <c r="AU206" s="129">
        <f t="shared" si="143"/>
        <v>0</v>
      </c>
      <c r="AV206" s="134">
        <f t="shared" si="144"/>
        <v>0</v>
      </c>
      <c r="AW206" s="135"/>
      <c r="AX206" s="135"/>
      <c r="AZ206" s="135">
        <f t="shared" si="147"/>
        <v>0</v>
      </c>
      <c r="BA206" s="135">
        <f t="shared" si="148"/>
        <v>0</v>
      </c>
      <c r="BC206" s="135">
        <f t="shared" si="149"/>
        <v>0</v>
      </c>
      <c r="BD206" s="135">
        <f t="shared" si="150"/>
        <v>0</v>
      </c>
      <c r="BF206" s="135">
        <f t="shared" si="151"/>
        <v>0</v>
      </c>
      <c r="BG206" s="135">
        <f t="shared" si="152"/>
        <v>0</v>
      </c>
      <c r="BJ206" s="135">
        <f t="shared" si="137"/>
        <v>0</v>
      </c>
      <c r="BK206" s="135">
        <f t="shared" si="138"/>
        <v>0</v>
      </c>
      <c r="BL206" s="135">
        <f t="shared" si="139"/>
        <v>0</v>
      </c>
      <c r="BM206" s="135">
        <f t="shared" si="140"/>
        <v>0</v>
      </c>
      <c r="BP206" s="135">
        <f t="shared" si="127"/>
        <v>0</v>
      </c>
      <c r="BQ206" s="135">
        <f t="shared" si="128"/>
        <v>0</v>
      </c>
      <c r="BR206" s="135">
        <f t="shared" si="129"/>
        <v>0</v>
      </c>
      <c r="BS206" s="135">
        <f t="shared" si="130"/>
        <v>0</v>
      </c>
      <c r="BU206" s="129">
        <f t="shared" si="131"/>
        <v>0</v>
      </c>
      <c r="BW206" s="135">
        <f t="shared" si="132"/>
        <v>0</v>
      </c>
      <c r="BX206" s="135">
        <f t="shared" si="133"/>
        <v>0</v>
      </c>
      <c r="BY206" s="132">
        <f t="shared" si="134"/>
        <v>0</v>
      </c>
    </row>
    <row r="207" spans="1:77" ht="14.25" customHeight="1" x14ac:dyDescent="0.3">
      <c r="A207" s="5"/>
      <c r="B207" s="92" t="s">
        <v>328</v>
      </c>
      <c r="C207" s="95">
        <v>9275</v>
      </c>
      <c r="D207" s="88" t="s">
        <v>6</v>
      </c>
      <c r="E207" s="88" t="s">
        <v>521</v>
      </c>
      <c r="F207" s="96">
        <v>121</v>
      </c>
      <c r="G207" s="96">
        <v>164</v>
      </c>
      <c r="H207" s="96">
        <v>28</v>
      </c>
      <c r="I207" s="97" t="s">
        <v>7</v>
      </c>
      <c r="J207" s="93">
        <f t="shared" si="175"/>
        <v>37932.336023964657</v>
      </c>
      <c r="K207" s="57">
        <v>247.90701000000001</v>
      </c>
      <c r="M207" s="136">
        <v>41.57387416000001</v>
      </c>
      <c r="N207" s="136">
        <v>39.220636000000006</v>
      </c>
      <c r="O207" s="129">
        <f t="shared" si="95"/>
        <v>2.3532381600000005</v>
      </c>
      <c r="P207" s="132">
        <f t="shared" si="168"/>
        <v>41.57387416000001</v>
      </c>
      <c r="Q207" s="129">
        <f t="shared" si="169"/>
        <v>5.4046036408000013</v>
      </c>
      <c r="R207" s="132">
        <f t="shared" si="170"/>
        <v>46.978477800800007</v>
      </c>
      <c r="S207" s="136">
        <v>46.978477800800007</v>
      </c>
      <c r="T207" s="129">
        <f t="shared" si="171"/>
        <v>4.6978477800800009</v>
      </c>
      <c r="U207" s="133">
        <f t="shared" si="172"/>
        <v>51.676325580880011</v>
      </c>
      <c r="V207" s="136">
        <v>51.676325580880011</v>
      </c>
      <c r="W207" s="129">
        <f t="shared" si="166"/>
        <v>3.1005795348528009</v>
      </c>
      <c r="X207" s="132">
        <f t="shared" si="167"/>
        <v>54.776905115732809</v>
      </c>
      <c r="Y207" s="136">
        <v>54.776905115732809</v>
      </c>
      <c r="Z207" s="129">
        <f t="shared" si="161"/>
        <v>4.3821524092586248</v>
      </c>
      <c r="AA207" s="132">
        <f t="shared" si="162"/>
        <v>59.159057524991432</v>
      </c>
      <c r="AB207" s="132">
        <f t="shared" ref="AB207:AB217" si="176">K211</f>
        <v>233.25788402880494</v>
      </c>
      <c r="AC207" s="136">
        <v>59.159057524991432</v>
      </c>
      <c r="AD207" s="129">
        <f t="shared" si="159"/>
        <v>5.9159057524991434</v>
      </c>
      <c r="AE207" s="134">
        <f t="shared" si="160"/>
        <v>65.074963277490582</v>
      </c>
      <c r="AF207" s="136">
        <v>69.630210706914923</v>
      </c>
      <c r="AG207" s="136">
        <v>65.074963277490582</v>
      </c>
      <c r="AH207" s="129">
        <f t="shared" si="157"/>
        <v>4.555247429424341</v>
      </c>
      <c r="AI207" s="132">
        <f t="shared" si="158"/>
        <v>69.630210706914923</v>
      </c>
      <c r="AK207" s="132">
        <f t="shared" si="153"/>
        <v>10.444531606037238</v>
      </c>
      <c r="AL207" s="134">
        <f t="shared" si="154"/>
        <v>80.074742312952168</v>
      </c>
      <c r="AM207" s="129">
        <f t="shared" si="155"/>
        <v>18.660630722304393</v>
      </c>
      <c r="AN207" s="134">
        <f t="shared" si="156"/>
        <v>251.91851475110934</v>
      </c>
      <c r="AP207" s="136">
        <v>86.480721697988344</v>
      </c>
      <c r="AQ207" s="129">
        <f t="shared" si="163"/>
        <v>6.0536505188591834</v>
      </c>
      <c r="AR207" s="134">
        <f t="shared" si="164"/>
        <v>92.53437221684753</v>
      </c>
      <c r="AS207" s="136">
        <v>99.937121994195337</v>
      </c>
      <c r="AT207" s="136">
        <v>92.53437221684753</v>
      </c>
      <c r="AU207" s="129">
        <f t="shared" si="143"/>
        <v>7.4027497773478022</v>
      </c>
      <c r="AV207" s="134">
        <f t="shared" si="144"/>
        <v>99.937121994195337</v>
      </c>
      <c r="AW207" s="135">
        <f t="shared" si="145"/>
        <v>7.9949697595356266</v>
      </c>
      <c r="AX207" s="135">
        <f t="shared" si="146"/>
        <v>107.93209175373096</v>
      </c>
      <c r="AY207" s="136">
        <v>107.93209175373096</v>
      </c>
      <c r="AZ207" s="135">
        <f t="shared" si="147"/>
        <v>9.7138882578357855</v>
      </c>
      <c r="BA207" s="135">
        <f t="shared" si="148"/>
        <v>117.64598001156675</v>
      </c>
      <c r="BB207" s="136">
        <v>117.64598001156675</v>
      </c>
      <c r="BC207" s="135">
        <f t="shared" si="149"/>
        <v>10.588138201041007</v>
      </c>
      <c r="BD207" s="135">
        <f t="shared" si="150"/>
        <v>128.23411821260777</v>
      </c>
      <c r="BE207" s="136">
        <v>128.23411821260777</v>
      </c>
      <c r="BF207" s="135">
        <f t="shared" si="151"/>
        <v>11.5410706391347</v>
      </c>
      <c r="BG207" s="135">
        <f t="shared" si="152"/>
        <v>139.77518885174246</v>
      </c>
      <c r="BH207" s="136">
        <v>156.54821151395154</v>
      </c>
      <c r="BI207" s="136">
        <v>139.77518885174246</v>
      </c>
      <c r="BJ207" s="135">
        <f t="shared" si="137"/>
        <v>16.773022662209094</v>
      </c>
      <c r="BK207" s="135">
        <f t="shared" si="138"/>
        <v>156.54821151395154</v>
      </c>
      <c r="BL207" s="135">
        <f t="shared" si="139"/>
        <v>6.2619284605580621</v>
      </c>
      <c r="BM207" s="135">
        <f t="shared" si="140"/>
        <v>162.81013997450961</v>
      </c>
      <c r="BN207" s="136">
        <v>170.95064697323508</v>
      </c>
      <c r="BO207" s="136">
        <v>162.81013997450961</v>
      </c>
      <c r="BP207" s="135">
        <f t="shared" ref="BP207:BP270" si="177">BO207/100*5</f>
        <v>8.1405069987254812</v>
      </c>
      <c r="BQ207" s="135">
        <f t="shared" ref="BQ207:BQ270" si="178">BO207+BP207</f>
        <v>170.95064697323508</v>
      </c>
      <c r="BR207" s="135">
        <f t="shared" ref="BR207:BR270" si="179">BN207/100*13</f>
        <v>22.223584106520558</v>
      </c>
      <c r="BS207" s="135">
        <f t="shared" ref="BS207:BS270" si="180">BN207+BR207</f>
        <v>193.17423107975563</v>
      </c>
      <c r="BT207" s="136">
        <v>202.83294263374341</v>
      </c>
      <c r="BU207" s="129">
        <f t="shared" ref="BU207:BU270" si="181">BT207/100*15</f>
        <v>30.424941395061509</v>
      </c>
      <c r="BV207" s="136">
        <v>193.17423107975563</v>
      </c>
      <c r="BW207" s="135">
        <f t="shared" ref="BW207:BW270" si="182">BV207/100*5</f>
        <v>9.6587115539877804</v>
      </c>
      <c r="BX207" s="135">
        <f t="shared" ref="BX207:BX270" si="183">BV207+BW207</f>
        <v>202.83294263374341</v>
      </c>
      <c r="BY207" s="132">
        <f t="shared" ref="BY207:BY270" si="184">BT207+BU207</f>
        <v>233.25788402880494</v>
      </c>
    </row>
    <row r="208" spans="1:77" ht="16.5" customHeight="1" x14ac:dyDescent="0.3">
      <c r="A208" s="5"/>
      <c r="B208" s="92" t="s">
        <v>329</v>
      </c>
      <c r="C208" s="95">
        <v>8409</v>
      </c>
      <c r="D208" s="88" t="s">
        <v>6</v>
      </c>
      <c r="E208" s="88" t="s">
        <v>522</v>
      </c>
      <c r="F208" s="96">
        <v>45</v>
      </c>
      <c r="G208" s="96">
        <v>73.099999999999994</v>
      </c>
      <c r="H208" s="96">
        <v>13</v>
      </c>
      <c r="I208" s="97" t="s">
        <v>7</v>
      </c>
      <c r="J208" s="93">
        <f t="shared" si="175"/>
        <v>5889.4203975200926</v>
      </c>
      <c r="K208" s="57">
        <v>226.57075</v>
      </c>
      <c r="M208" s="136">
        <v>106.90534582885932</v>
      </c>
      <c r="N208" s="136">
        <v>100.85409983854653</v>
      </c>
      <c r="O208" s="129">
        <f t="shared" ref="O208:O289" si="185">N208/100*6</f>
        <v>6.0512459903127924</v>
      </c>
      <c r="P208" s="132">
        <f t="shared" si="168"/>
        <v>106.90534582885932</v>
      </c>
      <c r="Q208" s="129">
        <f t="shared" si="169"/>
        <v>13.897694957751714</v>
      </c>
      <c r="R208" s="132">
        <f t="shared" si="170"/>
        <v>120.80304078661104</v>
      </c>
      <c r="S208" s="136">
        <v>120.80304078661104</v>
      </c>
      <c r="T208" s="129">
        <f t="shared" si="171"/>
        <v>12.080304078661104</v>
      </c>
      <c r="U208" s="133">
        <f t="shared" si="172"/>
        <v>132.88334486527214</v>
      </c>
      <c r="V208" s="136">
        <v>132.88334486527214</v>
      </c>
      <c r="W208" s="129">
        <f t="shared" si="166"/>
        <v>7.9730006919163277</v>
      </c>
      <c r="X208" s="132">
        <f t="shared" si="167"/>
        <v>140.85634555718846</v>
      </c>
      <c r="Y208" s="136">
        <v>140.85634555718846</v>
      </c>
      <c r="Z208" s="129">
        <f t="shared" si="161"/>
        <v>11.268507644575077</v>
      </c>
      <c r="AA208" s="132">
        <f t="shared" si="162"/>
        <v>152.12485320176353</v>
      </c>
      <c r="AB208" s="132">
        <f t="shared" si="176"/>
        <v>599.81214797152165</v>
      </c>
      <c r="AC208" s="136">
        <v>152.12485320176353</v>
      </c>
      <c r="AD208" s="129">
        <f t="shared" si="159"/>
        <v>15.212485320176352</v>
      </c>
      <c r="AE208" s="134">
        <f t="shared" si="160"/>
        <v>167.33733852193987</v>
      </c>
      <c r="AF208" s="136">
        <v>179.05095221847566</v>
      </c>
      <c r="AG208" s="136">
        <v>167.33733852193987</v>
      </c>
      <c r="AH208" s="129">
        <f t="shared" si="157"/>
        <v>11.71361369653579</v>
      </c>
      <c r="AI208" s="132">
        <f t="shared" si="158"/>
        <v>179.05095221847566</v>
      </c>
      <c r="AK208" s="132">
        <f t="shared" si="153"/>
        <v>26.857642832771351</v>
      </c>
      <c r="AL208" s="134">
        <f t="shared" si="154"/>
        <v>205.908595051247</v>
      </c>
      <c r="AM208" s="129">
        <f t="shared" si="155"/>
        <v>47.98497183772173</v>
      </c>
      <c r="AN208" s="134">
        <f t="shared" si="156"/>
        <v>647.79711980924344</v>
      </c>
      <c r="AP208" s="136">
        <v>222.38128265534675</v>
      </c>
      <c r="AQ208" s="129">
        <f t="shared" si="163"/>
        <v>15.566689785874273</v>
      </c>
      <c r="AR208" s="134">
        <f t="shared" si="164"/>
        <v>237.94797244122103</v>
      </c>
      <c r="AS208" s="136">
        <v>256.98381023651871</v>
      </c>
      <c r="AT208" s="136">
        <v>237.94797244122103</v>
      </c>
      <c r="AU208" s="129">
        <f t="shared" si="143"/>
        <v>19.035837795297681</v>
      </c>
      <c r="AV208" s="134">
        <f t="shared" si="144"/>
        <v>256.98381023651871</v>
      </c>
      <c r="AW208" s="135">
        <f t="shared" si="145"/>
        <v>20.558704818921498</v>
      </c>
      <c r="AX208" s="135">
        <f t="shared" si="146"/>
        <v>277.54251505544022</v>
      </c>
      <c r="AY208" s="136">
        <v>277.54251505544022</v>
      </c>
      <c r="AZ208" s="135">
        <f t="shared" si="147"/>
        <v>24.978826354989618</v>
      </c>
      <c r="BA208" s="135">
        <f t="shared" si="148"/>
        <v>302.52134141042984</v>
      </c>
      <c r="BB208" s="136">
        <v>302.52134141042984</v>
      </c>
      <c r="BC208" s="135">
        <f t="shared" si="149"/>
        <v>27.226920726938687</v>
      </c>
      <c r="BD208" s="135">
        <f t="shared" si="150"/>
        <v>329.74826213736856</v>
      </c>
      <c r="BE208" s="136">
        <v>329.74826213736856</v>
      </c>
      <c r="BF208" s="135">
        <f t="shared" si="151"/>
        <v>29.677343592363169</v>
      </c>
      <c r="BG208" s="135">
        <f t="shared" si="152"/>
        <v>359.42560572973173</v>
      </c>
      <c r="BH208" s="136">
        <v>402.55667841729951</v>
      </c>
      <c r="BI208" s="136">
        <v>359.42560572973173</v>
      </c>
      <c r="BJ208" s="135">
        <f t="shared" si="137"/>
        <v>43.131072687567809</v>
      </c>
      <c r="BK208" s="135">
        <f t="shared" si="138"/>
        <v>402.55667841729951</v>
      </c>
      <c r="BL208" s="135">
        <f t="shared" si="139"/>
        <v>16.102267136691982</v>
      </c>
      <c r="BM208" s="135">
        <f t="shared" si="140"/>
        <v>418.65894555399149</v>
      </c>
      <c r="BN208" s="136">
        <v>439.59189283169104</v>
      </c>
      <c r="BO208" s="136">
        <v>418.65894555399149</v>
      </c>
      <c r="BP208" s="135">
        <f t="shared" si="177"/>
        <v>20.932947277699576</v>
      </c>
      <c r="BQ208" s="135">
        <f t="shared" si="178"/>
        <v>439.59189283169104</v>
      </c>
      <c r="BR208" s="135">
        <f t="shared" si="179"/>
        <v>57.146946068119838</v>
      </c>
      <c r="BS208" s="135">
        <f t="shared" si="180"/>
        <v>496.7388388998109</v>
      </c>
      <c r="BT208" s="136">
        <v>521.57578084480144</v>
      </c>
      <c r="BU208" s="129">
        <f t="shared" si="181"/>
        <v>78.236367126720211</v>
      </c>
      <c r="BV208" s="136">
        <v>496.7388388998109</v>
      </c>
      <c r="BW208" s="135">
        <f t="shared" si="182"/>
        <v>24.836941944990546</v>
      </c>
      <c r="BX208" s="135">
        <f t="shared" si="183"/>
        <v>521.57578084480144</v>
      </c>
      <c r="BY208" s="132">
        <f t="shared" si="184"/>
        <v>599.81214797152165</v>
      </c>
    </row>
    <row r="209" spans="1:77" ht="16.5" customHeight="1" x14ac:dyDescent="0.3">
      <c r="A209" s="5"/>
      <c r="B209" s="92" t="s">
        <v>330</v>
      </c>
      <c r="C209" s="95">
        <v>8839</v>
      </c>
      <c r="D209" s="88" t="s">
        <v>6</v>
      </c>
      <c r="E209" s="88" t="s">
        <v>523</v>
      </c>
      <c r="F209" s="96">
        <v>54</v>
      </c>
      <c r="G209" s="96">
        <v>80</v>
      </c>
      <c r="H209" s="96" t="s">
        <v>29</v>
      </c>
      <c r="I209" s="97" t="s">
        <v>7</v>
      </c>
      <c r="J209" s="93">
        <f t="shared" si="175"/>
        <v>7827.1130905365844</v>
      </c>
      <c r="K209" s="57">
        <v>223.52270999999999</v>
      </c>
      <c r="M209" s="136">
        <v>186.19276724000002</v>
      </c>
      <c r="N209" s="136">
        <v>175.65355400000001</v>
      </c>
      <c r="O209" s="129">
        <f t="shared" si="185"/>
        <v>10.539213240000002</v>
      </c>
      <c r="P209" s="132">
        <f t="shared" si="168"/>
        <v>186.19276724000002</v>
      </c>
      <c r="Q209" s="129">
        <f t="shared" si="169"/>
        <v>24.205059741200003</v>
      </c>
      <c r="R209" s="132">
        <f t="shared" si="170"/>
        <v>210.39782698120001</v>
      </c>
      <c r="S209" s="136">
        <v>210.39782698120001</v>
      </c>
      <c r="T209" s="129">
        <f t="shared" si="171"/>
        <v>21.03978269812</v>
      </c>
      <c r="U209" s="133">
        <f t="shared" si="172"/>
        <v>231.43760967932002</v>
      </c>
      <c r="V209" s="136">
        <v>231.43760967932002</v>
      </c>
      <c r="W209" s="129">
        <f t="shared" si="166"/>
        <v>13.886256580759202</v>
      </c>
      <c r="X209" s="132">
        <f t="shared" si="167"/>
        <v>245.32386626007923</v>
      </c>
      <c r="Y209" s="136">
        <v>245.32386626007923</v>
      </c>
      <c r="Z209" s="129">
        <f t="shared" si="161"/>
        <v>19.625909300806338</v>
      </c>
      <c r="AA209" s="132">
        <f t="shared" si="162"/>
        <v>264.94977556088554</v>
      </c>
      <c r="AB209" s="132">
        <f t="shared" si="176"/>
        <v>1044.6688403568828</v>
      </c>
      <c r="AC209" s="136">
        <v>264.94977556088554</v>
      </c>
      <c r="AD209" s="129">
        <f t="shared" si="159"/>
        <v>26.494977556088553</v>
      </c>
      <c r="AE209" s="134">
        <f t="shared" si="160"/>
        <v>291.44475311697408</v>
      </c>
      <c r="AF209" s="136">
        <v>311.84588583516228</v>
      </c>
      <c r="AG209" s="136">
        <v>291.44475311697408</v>
      </c>
      <c r="AH209" s="129">
        <f t="shared" si="157"/>
        <v>20.401132718188183</v>
      </c>
      <c r="AI209" s="132">
        <f t="shared" si="158"/>
        <v>311.84588583516228</v>
      </c>
      <c r="AK209" s="132">
        <f t="shared" si="153"/>
        <v>46.776882875274339</v>
      </c>
      <c r="AL209" s="134">
        <f t="shared" si="154"/>
        <v>358.62276871043662</v>
      </c>
      <c r="AM209" s="129">
        <f t="shared" si="155"/>
        <v>83.573507228550625</v>
      </c>
      <c r="AN209" s="134">
        <f t="shared" si="156"/>
        <v>1128.2423475854334</v>
      </c>
      <c r="AP209" s="136">
        <v>387.31259020727157</v>
      </c>
      <c r="AQ209" s="129">
        <f t="shared" si="163"/>
        <v>27.111881314509009</v>
      </c>
      <c r="AR209" s="134">
        <f t="shared" si="164"/>
        <v>414.42447152178056</v>
      </c>
      <c r="AS209" s="136">
        <v>447.57842924352303</v>
      </c>
      <c r="AT209" s="136">
        <v>414.42447152178056</v>
      </c>
      <c r="AU209" s="129">
        <f t="shared" si="143"/>
        <v>33.153957721742444</v>
      </c>
      <c r="AV209" s="134">
        <f t="shared" si="144"/>
        <v>447.57842924352303</v>
      </c>
      <c r="AW209" s="135">
        <f t="shared" si="145"/>
        <v>35.806274339481845</v>
      </c>
      <c r="AX209" s="135">
        <f t="shared" si="146"/>
        <v>483.38470358300486</v>
      </c>
      <c r="AY209" s="136">
        <v>483.38470358300486</v>
      </c>
      <c r="AZ209" s="135">
        <f t="shared" si="147"/>
        <v>43.504623322470437</v>
      </c>
      <c r="BA209" s="135">
        <f t="shared" si="148"/>
        <v>526.88932690547529</v>
      </c>
      <c r="BB209" s="136">
        <v>526.88932690547529</v>
      </c>
      <c r="BC209" s="135">
        <f t="shared" si="149"/>
        <v>47.420039421492774</v>
      </c>
      <c r="BD209" s="135">
        <f t="shared" si="150"/>
        <v>574.30936632696807</v>
      </c>
      <c r="BE209" s="136">
        <v>574.30936632696807</v>
      </c>
      <c r="BF209" s="135">
        <f t="shared" si="151"/>
        <v>51.68784296942713</v>
      </c>
      <c r="BG209" s="135">
        <f t="shared" si="152"/>
        <v>625.99720929639523</v>
      </c>
      <c r="BH209" s="136">
        <v>701.11687441196261</v>
      </c>
      <c r="BI209" s="136">
        <v>625.99720929639523</v>
      </c>
      <c r="BJ209" s="135">
        <f t="shared" si="137"/>
        <v>75.119665115567429</v>
      </c>
      <c r="BK209" s="135">
        <f t="shared" si="138"/>
        <v>701.11687441196261</v>
      </c>
      <c r="BL209" s="135">
        <f t="shared" si="139"/>
        <v>28.044674976478504</v>
      </c>
      <c r="BM209" s="135">
        <f t="shared" si="140"/>
        <v>729.16154938844113</v>
      </c>
      <c r="BN209" s="136">
        <v>765.61962685786318</v>
      </c>
      <c r="BO209" s="136">
        <v>729.16154938844113</v>
      </c>
      <c r="BP209" s="135">
        <f t="shared" si="177"/>
        <v>36.458077469422051</v>
      </c>
      <c r="BQ209" s="135">
        <f t="shared" si="178"/>
        <v>765.61962685786318</v>
      </c>
      <c r="BR209" s="135">
        <f t="shared" si="179"/>
        <v>99.530551491522218</v>
      </c>
      <c r="BS209" s="135">
        <f t="shared" si="180"/>
        <v>865.15017834938544</v>
      </c>
      <c r="BT209" s="136">
        <v>908.40768726685474</v>
      </c>
      <c r="BU209" s="129">
        <f t="shared" si="181"/>
        <v>136.26115309002819</v>
      </c>
      <c r="BV209" s="136">
        <v>865.15017834938544</v>
      </c>
      <c r="BW209" s="135">
        <f t="shared" si="182"/>
        <v>43.257508917469274</v>
      </c>
      <c r="BX209" s="135">
        <f t="shared" si="183"/>
        <v>908.40768726685474</v>
      </c>
      <c r="BY209" s="132">
        <f t="shared" si="184"/>
        <v>1044.6688403568828</v>
      </c>
    </row>
    <row r="210" spans="1:77" ht="15.75" customHeight="1" x14ac:dyDescent="0.3">
      <c r="A210" s="5"/>
      <c r="B210" s="92" t="s">
        <v>402</v>
      </c>
      <c r="C210" s="95">
        <v>6800</v>
      </c>
      <c r="D210" s="88" t="s">
        <v>6</v>
      </c>
      <c r="E210" s="88" t="s">
        <v>524</v>
      </c>
      <c r="F210" s="96">
        <v>47.7</v>
      </c>
      <c r="G210" s="96">
        <v>73.099999999999994</v>
      </c>
      <c r="H210" s="96">
        <v>12.7</v>
      </c>
      <c r="I210" s="97" t="s">
        <v>7</v>
      </c>
      <c r="J210" s="93">
        <f t="shared" si="175"/>
        <v>7153.4680816718001</v>
      </c>
      <c r="K210" s="57">
        <v>256.46225421559177</v>
      </c>
      <c r="M210" s="136">
        <v>47.885697160000007</v>
      </c>
      <c r="N210" s="136">
        <v>45.175186000000004</v>
      </c>
      <c r="O210" s="129">
        <f t="shared" si="185"/>
        <v>2.7105111600000003</v>
      </c>
      <c r="P210" s="132">
        <f t="shared" si="168"/>
        <v>47.885697160000007</v>
      </c>
      <c r="Q210" s="129">
        <f t="shared" si="169"/>
        <v>6.2251406308000012</v>
      </c>
      <c r="R210" s="132">
        <f t="shared" si="170"/>
        <v>54.110837790800005</v>
      </c>
      <c r="S210" s="136">
        <v>54.110837790800005</v>
      </c>
      <c r="T210" s="129">
        <f t="shared" si="171"/>
        <v>5.4110837790800002</v>
      </c>
      <c r="U210" s="133">
        <f t="shared" si="172"/>
        <v>59.521921569880007</v>
      </c>
      <c r="V210" s="136">
        <v>59.521921569880007</v>
      </c>
      <c r="W210" s="129">
        <f t="shared" si="166"/>
        <v>3.5713152941928006</v>
      </c>
      <c r="X210" s="132">
        <f t="shared" si="167"/>
        <v>63.093236864072807</v>
      </c>
      <c r="Y210" s="136">
        <v>63.093236864072807</v>
      </c>
      <c r="Z210" s="129">
        <f t="shared" si="161"/>
        <v>5.0474589491258248</v>
      </c>
      <c r="AA210" s="132">
        <f t="shared" si="162"/>
        <v>68.140695813198633</v>
      </c>
      <c r="AB210" s="132">
        <f t="shared" si="176"/>
        <v>268.67153038945344</v>
      </c>
      <c r="AC210" s="136">
        <v>68.140695813198633</v>
      </c>
      <c r="AD210" s="129">
        <f t="shared" si="159"/>
        <v>6.8140695813198633</v>
      </c>
      <c r="AE210" s="134">
        <f t="shared" si="160"/>
        <v>74.954765394518489</v>
      </c>
      <c r="AF210" s="136">
        <v>80.201598972134789</v>
      </c>
      <c r="AG210" s="136">
        <v>74.954765394518489</v>
      </c>
      <c r="AH210" s="129">
        <f t="shared" si="157"/>
        <v>5.246833577616294</v>
      </c>
      <c r="AI210" s="132">
        <f t="shared" si="158"/>
        <v>80.201598972134789</v>
      </c>
      <c r="AK210" s="132">
        <f t="shared" si="153"/>
        <v>12.030239845820219</v>
      </c>
      <c r="AL210" s="134">
        <f t="shared" si="154"/>
        <v>92.231838817955008</v>
      </c>
      <c r="AM210" s="129">
        <f t="shared" si="155"/>
        <v>21.493722431156275</v>
      </c>
      <c r="AN210" s="134">
        <f t="shared" si="156"/>
        <v>290.16525282060974</v>
      </c>
      <c r="AP210" s="136">
        <v>99.610385923391405</v>
      </c>
      <c r="AQ210" s="129">
        <f t="shared" si="163"/>
        <v>6.9727270146373987</v>
      </c>
      <c r="AR210" s="134">
        <f t="shared" si="164"/>
        <v>106.5831129380288</v>
      </c>
      <c r="AS210" s="136">
        <v>115.1097619730711</v>
      </c>
      <c r="AT210" s="136">
        <v>106.5831129380288</v>
      </c>
      <c r="AU210" s="129">
        <f t="shared" si="143"/>
        <v>8.5266490350423041</v>
      </c>
      <c r="AV210" s="134">
        <f t="shared" si="144"/>
        <v>115.1097619730711</v>
      </c>
      <c r="AW210" s="135">
        <f t="shared" si="145"/>
        <v>9.2087809578456881</v>
      </c>
      <c r="AX210" s="135">
        <f t="shared" si="146"/>
        <v>124.31854293091679</v>
      </c>
      <c r="AY210" s="136">
        <v>124.31854293091679</v>
      </c>
      <c r="AZ210" s="135">
        <f t="shared" si="147"/>
        <v>11.188668863782512</v>
      </c>
      <c r="BA210" s="135">
        <f t="shared" si="148"/>
        <v>135.50721179469932</v>
      </c>
      <c r="BB210" s="136">
        <v>135.50721179469932</v>
      </c>
      <c r="BC210" s="135">
        <f t="shared" si="149"/>
        <v>12.195649061522937</v>
      </c>
      <c r="BD210" s="135">
        <f t="shared" si="150"/>
        <v>147.70286085622226</v>
      </c>
      <c r="BE210" s="136">
        <v>147.70286085622226</v>
      </c>
      <c r="BF210" s="135">
        <f t="shared" si="151"/>
        <v>13.293257477060003</v>
      </c>
      <c r="BG210" s="135">
        <f t="shared" si="152"/>
        <v>160.99611833328225</v>
      </c>
      <c r="BH210" s="136">
        <v>180.31565253327614</v>
      </c>
      <c r="BI210" s="136">
        <v>160.99611833328225</v>
      </c>
      <c r="BJ210" s="135">
        <f t="shared" si="137"/>
        <v>19.319534199993868</v>
      </c>
      <c r="BK210" s="135">
        <f t="shared" si="138"/>
        <v>180.31565253327614</v>
      </c>
      <c r="BL210" s="135">
        <f t="shared" si="139"/>
        <v>7.2126261013310451</v>
      </c>
      <c r="BM210" s="135">
        <f t="shared" si="140"/>
        <v>187.52827863460718</v>
      </c>
      <c r="BN210" s="136">
        <v>196.90469256633753</v>
      </c>
      <c r="BO210" s="136">
        <v>187.52827863460718</v>
      </c>
      <c r="BP210" s="135">
        <f t="shared" si="177"/>
        <v>9.3764139317303581</v>
      </c>
      <c r="BQ210" s="135">
        <f t="shared" si="178"/>
        <v>196.90469256633753</v>
      </c>
      <c r="BR210" s="135">
        <f t="shared" si="179"/>
        <v>25.59761003362388</v>
      </c>
      <c r="BS210" s="135">
        <f t="shared" si="180"/>
        <v>222.50230259996141</v>
      </c>
      <c r="BT210" s="136">
        <v>233.62741772995949</v>
      </c>
      <c r="BU210" s="129">
        <f t="shared" si="181"/>
        <v>35.044112659493926</v>
      </c>
      <c r="BV210" s="136">
        <v>222.50230259996141</v>
      </c>
      <c r="BW210" s="135">
        <f t="shared" si="182"/>
        <v>11.125115129998072</v>
      </c>
      <c r="BX210" s="135">
        <f t="shared" si="183"/>
        <v>233.62741772995949</v>
      </c>
      <c r="BY210" s="132">
        <f t="shared" si="184"/>
        <v>268.67153038945344</v>
      </c>
    </row>
    <row r="211" spans="1:77" ht="15.75" customHeight="1" x14ac:dyDescent="0.3">
      <c r="A211" s="5"/>
      <c r="B211" s="92" t="s">
        <v>403</v>
      </c>
      <c r="C211" s="95">
        <v>6015</v>
      </c>
      <c r="D211" s="88" t="s">
        <v>6</v>
      </c>
      <c r="E211" s="88" t="s">
        <v>525</v>
      </c>
      <c r="F211" s="96">
        <v>73</v>
      </c>
      <c r="G211" s="96">
        <v>98.43</v>
      </c>
      <c r="H211" s="96">
        <v>11.4</v>
      </c>
      <c r="I211" s="97" t="s">
        <v>7</v>
      </c>
      <c r="J211" s="93">
        <f t="shared" si="175"/>
        <v>7057.2329901974636</v>
      </c>
      <c r="K211" s="291">
        <v>233.25788402880494</v>
      </c>
      <c r="M211" s="136">
        <v>23.951055431074465</v>
      </c>
      <c r="N211" s="136">
        <v>22.595335312334402</v>
      </c>
      <c r="O211" s="129">
        <f t="shared" si="185"/>
        <v>1.3557201187400643</v>
      </c>
      <c r="P211" s="132">
        <f t="shared" si="168"/>
        <v>23.951055431074465</v>
      </c>
      <c r="Q211" s="129">
        <f t="shared" si="169"/>
        <v>3.1136372060396802</v>
      </c>
      <c r="R211" s="132">
        <f t="shared" si="170"/>
        <v>27.064692637114145</v>
      </c>
      <c r="S211" s="136">
        <v>27.064692637114145</v>
      </c>
      <c r="T211" s="129">
        <f t="shared" si="171"/>
        <v>2.7064692637114147</v>
      </c>
      <c r="U211" s="133">
        <f t="shared" si="172"/>
        <v>29.771161900825561</v>
      </c>
      <c r="V211" s="136">
        <v>29.771161900825561</v>
      </c>
      <c r="W211" s="129">
        <f t="shared" si="166"/>
        <v>1.7862697140495336</v>
      </c>
      <c r="X211" s="132">
        <f t="shared" si="167"/>
        <v>31.557431614875096</v>
      </c>
      <c r="Y211" s="136">
        <v>31.557431614875096</v>
      </c>
      <c r="Z211" s="129">
        <f t="shared" si="161"/>
        <v>2.5245945291900078</v>
      </c>
      <c r="AA211" s="132">
        <f t="shared" si="162"/>
        <v>34.082026144065104</v>
      </c>
      <c r="AB211" s="132">
        <f t="shared" si="176"/>
        <v>134.3818112453979</v>
      </c>
      <c r="AC211" s="136">
        <v>34.082026144065104</v>
      </c>
      <c r="AD211" s="129">
        <f t="shared" si="159"/>
        <v>3.4082026144065103</v>
      </c>
      <c r="AE211" s="134">
        <f t="shared" si="160"/>
        <v>37.490228758471616</v>
      </c>
      <c r="AF211" s="136">
        <v>40.114544771564631</v>
      </c>
      <c r="AG211" s="136">
        <v>37.490228758471616</v>
      </c>
      <c r="AH211" s="129">
        <f t="shared" si="157"/>
        <v>2.6243160130930132</v>
      </c>
      <c r="AI211" s="132">
        <f t="shared" si="158"/>
        <v>40.114544771564631</v>
      </c>
      <c r="AK211" s="132">
        <f t="shared" si="153"/>
        <v>6.0171817157346945</v>
      </c>
      <c r="AL211" s="134">
        <f t="shared" si="154"/>
        <v>46.131726487299325</v>
      </c>
      <c r="AM211" s="129">
        <f t="shared" si="155"/>
        <v>10.750544899631832</v>
      </c>
      <c r="AN211" s="134">
        <f t="shared" si="156"/>
        <v>145.13235614502972</v>
      </c>
      <c r="AP211" s="136">
        <v>49.822264606283269</v>
      </c>
      <c r="AQ211" s="129">
        <f t="shared" si="163"/>
        <v>3.4875585224398287</v>
      </c>
      <c r="AR211" s="134">
        <f t="shared" si="164"/>
        <v>53.309823128723096</v>
      </c>
      <c r="AS211" s="136">
        <v>57.574608979020944</v>
      </c>
      <c r="AT211" s="136">
        <v>53.309823128723096</v>
      </c>
      <c r="AU211" s="129">
        <f t="shared" si="143"/>
        <v>4.264785850297848</v>
      </c>
      <c r="AV211" s="134">
        <f t="shared" si="144"/>
        <v>57.574608979020944</v>
      </c>
      <c r="AW211" s="135">
        <f t="shared" si="145"/>
        <v>4.6059687183216758</v>
      </c>
      <c r="AX211" s="135">
        <f t="shared" si="146"/>
        <v>62.180577697342621</v>
      </c>
      <c r="AY211" s="136">
        <v>62.180577697342621</v>
      </c>
      <c r="AZ211" s="135">
        <f t="shared" si="147"/>
        <v>5.5962519927608358</v>
      </c>
      <c r="BA211" s="135">
        <f t="shared" si="148"/>
        <v>67.776829690103455</v>
      </c>
      <c r="BB211" s="136">
        <v>67.776829690103455</v>
      </c>
      <c r="BC211" s="135">
        <f t="shared" si="149"/>
        <v>6.0999146721093114</v>
      </c>
      <c r="BD211" s="135">
        <f t="shared" si="150"/>
        <v>73.876744362212762</v>
      </c>
      <c r="BE211" s="136">
        <v>73.876744362212762</v>
      </c>
      <c r="BF211" s="135">
        <f t="shared" si="151"/>
        <v>6.6489069925991489</v>
      </c>
      <c r="BG211" s="135">
        <f t="shared" si="152"/>
        <v>80.525651354811913</v>
      </c>
      <c r="BH211" s="136">
        <v>90.188729517389348</v>
      </c>
      <c r="BI211" s="136">
        <v>80.525651354811913</v>
      </c>
      <c r="BJ211" s="135">
        <f t="shared" si="137"/>
        <v>9.6630781625774294</v>
      </c>
      <c r="BK211" s="135">
        <f t="shared" si="138"/>
        <v>90.188729517389348</v>
      </c>
      <c r="BL211" s="135">
        <f t="shared" si="139"/>
        <v>3.6075491806955737</v>
      </c>
      <c r="BM211" s="135">
        <f t="shared" si="140"/>
        <v>93.796278698084919</v>
      </c>
      <c r="BN211" s="136">
        <v>98.48609263298917</v>
      </c>
      <c r="BO211" s="136">
        <v>93.796278698084919</v>
      </c>
      <c r="BP211" s="135">
        <f t="shared" si="177"/>
        <v>4.6898139349042465</v>
      </c>
      <c r="BQ211" s="135">
        <f t="shared" si="178"/>
        <v>98.48609263298917</v>
      </c>
      <c r="BR211" s="135">
        <f t="shared" si="179"/>
        <v>12.803192042288593</v>
      </c>
      <c r="BS211" s="135">
        <f t="shared" si="180"/>
        <v>111.28928467527777</v>
      </c>
      <c r="BT211" s="136">
        <v>116.85374890904166</v>
      </c>
      <c r="BU211" s="129">
        <f t="shared" si="181"/>
        <v>17.52806233635625</v>
      </c>
      <c r="BV211" s="136">
        <v>111.28928467527777</v>
      </c>
      <c r="BW211" s="135">
        <f t="shared" si="182"/>
        <v>5.5644642337638883</v>
      </c>
      <c r="BX211" s="135">
        <f t="shared" si="183"/>
        <v>116.85374890904166</v>
      </c>
      <c r="BY211" s="132">
        <f t="shared" si="184"/>
        <v>134.3818112453979</v>
      </c>
    </row>
    <row r="212" spans="1:77" ht="15.75" customHeight="1" x14ac:dyDescent="0.3">
      <c r="A212" s="5"/>
      <c r="B212" s="92" t="s">
        <v>404</v>
      </c>
      <c r="C212" s="95"/>
      <c r="D212" s="88" t="s">
        <v>6</v>
      </c>
      <c r="E212" s="88" t="s">
        <v>526</v>
      </c>
      <c r="F212" s="96">
        <v>49.2</v>
      </c>
      <c r="G212" s="96">
        <v>62.5</v>
      </c>
      <c r="H212" s="323">
        <v>0.61538461538461542</v>
      </c>
      <c r="I212" s="97" t="s">
        <v>7</v>
      </c>
      <c r="J212" s="93">
        <f t="shared" si="175"/>
        <v>8097.2259203133453</v>
      </c>
      <c r="K212" s="57">
        <v>599.81214797152165</v>
      </c>
      <c r="M212" s="136">
        <v>38.074574625747744</v>
      </c>
      <c r="N212" s="136">
        <v>35.919410024290322</v>
      </c>
      <c r="O212" s="129">
        <f t="shared" si="185"/>
        <v>2.1551646014574191</v>
      </c>
      <c r="P212" s="132">
        <f t="shared" si="168"/>
        <v>38.074574625747744</v>
      </c>
      <c r="Q212" s="129">
        <f t="shared" si="169"/>
        <v>4.9496947013472061</v>
      </c>
      <c r="R212" s="132">
        <f t="shared" si="170"/>
        <v>43.024269327094949</v>
      </c>
      <c r="S212" s="136">
        <v>43.024269327094949</v>
      </c>
      <c r="T212" s="129">
        <f t="shared" si="171"/>
        <v>4.3024269327094951</v>
      </c>
      <c r="U212" s="133">
        <f t="shared" si="172"/>
        <v>47.326696259804443</v>
      </c>
      <c r="V212" s="136">
        <v>47.326696259804443</v>
      </c>
      <c r="W212" s="129">
        <f t="shared" si="166"/>
        <v>2.8396017755882665</v>
      </c>
      <c r="X212" s="132">
        <f t="shared" si="167"/>
        <v>50.166298035392707</v>
      </c>
      <c r="Y212" s="136">
        <v>50.166298035392707</v>
      </c>
      <c r="Z212" s="129">
        <f t="shared" si="161"/>
        <v>4.0133038428314167</v>
      </c>
      <c r="AA212" s="132">
        <f t="shared" si="162"/>
        <v>54.179601878224126</v>
      </c>
      <c r="AB212" s="132">
        <f t="shared" si="176"/>
        <v>213.62441898772374</v>
      </c>
      <c r="AC212" s="136">
        <v>54.179601878224126</v>
      </c>
      <c r="AD212" s="129">
        <f t="shared" si="159"/>
        <v>5.4179601878224126</v>
      </c>
      <c r="AE212" s="134">
        <f t="shared" si="160"/>
        <v>59.597562066046535</v>
      </c>
      <c r="AF212" s="136">
        <v>63.76939141066979</v>
      </c>
      <c r="AG212" s="136">
        <v>59.597562066046535</v>
      </c>
      <c r="AH212" s="129">
        <f t="shared" si="157"/>
        <v>4.1718293446232577</v>
      </c>
      <c r="AI212" s="132">
        <f t="shared" si="158"/>
        <v>63.76939141066979</v>
      </c>
      <c r="AK212" s="132">
        <f t="shared" si="153"/>
        <v>9.5654087116004689</v>
      </c>
      <c r="AL212" s="134">
        <f t="shared" si="154"/>
        <v>73.334800122270252</v>
      </c>
      <c r="AM212" s="129">
        <f t="shared" si="155"/>
        <v>17.0899535190179</v>
      </c>
      <c r="AN212" s="134">
        <f t="shared" si="156"/>
        <v>230.71437250674165</v>
      </c>
      <c r="AP212" s="136">
        <v>79.201584132051877</v>
      </c>
      <c r="AQ212" s="129">
        <f t="shared" si="163"/>
        <v>5.5441108892436315</v>
      </c>
      <c r="AR212" s="134">
        <f t="shared" si="164"/>
        <v>84.745695021295504</v>
      </c>
      <c r="AS212" s="136">
        <v>91.525350622999142</v>
      </c>
      <c r="AT212" s="136">
        <v>84.745695021295504</v>
      </c>
      <c r="AU212" s="129">
        <f t="shared" si="143"/>
        <v>6.7796556017036407</v>
      </c>
      <c r="AV212" s="134">
        <f t="shared" si="144"/>
        <v>91.525350622999142</v>
      </c>
      <c r="AW212" s="135">
        <f t="shared" si="145"/>
        <v>7.3220280498399317</v>
      </c>
      <c r="AX212" s="135">
        <f t="shared" si="146"/>
        <v>98.847378672839071</v>
      </c>
      <c r="AY212" s="136">
        <v>98.847378672839071</v>
      </c>
      <c r="AZ212" s="135">
        <f t="shared" si="147"/>
        <v>8.8962640805555164</v>
      </c>
      <c r="BA212" s="135">
        <f t="shared" si="148"/>
        <v>107.74364275339458</v>
      </c>
      <c r="BB212" s="136">
        <v>107.74364275339458</v>
      </c>
      <c r="BC212" s="135">
        <f t="shared" si="149"/>
        <v>9.6969278478055134</v>
      </c>
      <c r="BD212" s="135">
        <f t="shared" si="150"/>
        <v>117.44057060120009</v>
      </c>
      <c r="BE212" s="136">
        <v>117.44057060120009</v>
      </c>
      <c r="BF212" s="135">
        <f t="shared" si="151"/>
        <v>10.569651354108009</v>
      </c>
      <c r="BG212" s="135">
        <f t="shared" si="152"/>
        <v>128.01022195530811</v>
      </c>
      <c r="BH212" s="136">
        <v>143.37144858994509</v>
      </c>
      <c r="BI212" s="136">
        <v>128.01022195530811</v>
      </c>
      <c r="BJ212" s="135">
        <f t="shared" si="137"/>
        <v>15.361226634636974</v>
      </c>
      <c r="BK212" s="135">
        <f t="shared" si="138"/>
        <v>143.37144858994509</v>
      </c>
      <c r="BL212" s="135">
        <f t="shared" si="139"/>
        <v>5.7348579435978033</v>
      </c>
      <c r="BM212" s="135">
        <f t="shared" si="140"/>
        <v>149.10630653354289</v>
      </c>
      <c r="BN212" s="136">
        <v>156.56162186022004</v>
      </c>
      <c r="BO212" s="136">
        <v>149.10630653354289</v>
      </c>
      <c r="BP212" s="135">
        <f t="shared" si="177"/>
        <v>7.4553153266771446</v>
      </c>
      <c r="BQ212" s="135">
        <f t="shared" si="178"/>
        <v>156.56162186022004</v>
      </c>
      <c r="BR212" s="135">
        <f t="shared" si="179"/>
        <v>20.353010841828606</v>
      </c>
      <c r="BS212" s="135">
        <f t="shared" si="180"/>
        <v>176.91463270204866</v>
      </c>
      <c r="BT212" s="136">
        <v>185.76036433715109</v>
      </c>
      <c r="BU212" s="129">
        <f t="shared" si="181"/>
        <v>27.864054650572662</v>
      </c>
      <c r="BV212" s="136">
        <v>176.91463270204866</v>
      </c>
      <c r="BW212" s="135">
        <f t="shared" si="182"/>
        <v>8.8457316351024335</v>
      </c>
      <c r="BX212" s="135">
        <f t="shared" si="183"/>
        <v>185.76036433715109</v>
      </c>
      <c r="BY212" s="132">
        <f t="shared" si="184"/>
        <v>213.62441898772374</v>
      </c>
    </row>
    <row r="213" spans="1:77" ht="13.65" customHeight="1" x14ac:dyDescent="0.3">
      <c r="A213" s="5"/>
      <c r="B213" s="92" t="s">
        <v>405</v>
      </c>
      <c r="C213" s="95">
        <v>9693</v>
      </c>
      <c r="D213" s="88" t="s">
        <v>6</v>
      </c>
      <c r="E213" s="88" t="s">
        <v>527</v>
      </c>
      <c r="F213" s="96">
        <v>49</v>
      </c>
      <c r="G213" s="96">
        <v>65.5</v>
      </c>
      <c r="H213" s="96">
        <v>7</v>
      </c>
      <c r="I213" s="97" t="s">
        <v>7</v>
      </c>
      <c r="J213" s="93">
        <f t="shared" si="175"/>
        <v>7364.5994824943573</v>
      </c>
      <c r="K213" s="57">
        <v>1044.6688403568828</v>
      </c>
      <c r="M213" s="136">
        <v>44.423505192397641</v>
      </c>
      <c r="N213" s="136">
        <v>41.908967162639286</v>
      </c>
      <c r="O213" s="129">
        <f t="shared" si="185"/>
        <v>2.5145380297583575</v>
      </c>
      <c r="P213" s="132">
        <f t="shared" si="168"/>
        <v>44.423505192397641</v>
      </c>
      <c r="Q213" s="129">
        <f t="shared" si="169"/>
        <v>5.7750556750116928</v>
      </c>
      <c r="R213" s="132">
        <f t="shared" si="170"/>
        <v>50.198560867409334</v>
      </c>
      <c r="S213" s="136">
        <v>50.198560867409334</v>
      </c>
      <c r="T213" s="129">
        <f t="shared" si="171"/>
        <v>5.0198560867409334</v>
      </c>
      <c r="U213" s="133">
        <f t="shared" si="172"/>
        <v>55.218416954150271</v>
      </c>
      <c r="V213" s="136">
        <v>55.218416954150271</v>
      </c>
      <c r="W213" s="129">
        <f t="shared" si="166"/>
        <v>3.3131050172490166</v>
      </c>
      <c r="X213" s="132">
        <f t="shared" si="167"/>
        <v>58.531521971399286</v>
      </c>
      <c r="Y213" s="136">
        <v>58.531521971399286</v>
      </c>
      <c r="Z213" s="129">
        <f t="shared" si="161"/>
        <v>4.6825217577119425</v>
      </c>
      <c r="AA213" s="132">
        <f t="shared" si="162"/>
        <v>63.214043729111225</v>
      </c>
      <c r="AB213" s="132">
        <f t="shared" si="176"/>
        <v>249.24626419086894</v>
      </c>
      <c r="AC213" s="136">
        <v>63.214043729111225</v>
      </c>
      <c r="AD213" s="129">
        <f t="shared" si="159"/>
        <v>6.3214043729111227</v>
      </c>
      <c r="AE213" s="134">
        <f t="shared" si="160"/>
        <v>69.535448102022343</v>
      </c>
      <c r="AF213" s="136">
        <v>74.402929469163908</v>
      </c>
      <c r="AG213" s="136">
        <v>69.535448102022343</v>
      </c>
      <c r="AH213" s="129">
        <f t="shared" si="157"/>
        <v>4.867481367141564</v>
      </c>
      <c r="AI213" s="132">
        <f t="shared" si="158"/>
        <v>74.402929469163908</v>
      </c>
      <c r="AK213" s="132">
        <f t="shared" si="153"/>
        <v>11.160439420374585</v>
      </c>
      <c r="AL213" s="134">
        <f t="shared" si="154"/>
        <v>85.563368889538495</v>
      </c>
      <c r="AM213" s="129">
        <f t="shared" si="155"/>
        <v>19.939701135269516</v>
      </c>
      <c r="AN213" s="134">
        <f t="shared" si="156"/>
        <v>269.18596532613844</v>
      </c>
      <c r="AP213" s="136">
        <v>92.40843840070157</v>
      </c>
      <c r="AQ213" s="129">
        <f t="shared" si="163"/>
        <v>6.46859068804911</v>
      </c>
      <c r="AR213" s="134">
        <f t="shared" si="164"/>
        <v>98.877029088750675</v>
      </c>
      <c r="AS213" s="136">
        <v>106.78719141585073</v>
      </c>
      <c r="AT213" s="136">
        <v>98.877029088750675</v>
      </c>
      <c r="AU213" s="129">
        <f t="shared" si="143"/>
        <v>7.9101623271000543</v>
      </c>
      <c r="AV213" s="134">
        <f t="shared" si="144"/>
        <v>106.78719141585073</v>
      </c>
      <c r="AW213" s="135">
        <f t="shared" si="145"/>
        <v>8.5429753132680588</v>
      </c>
      <c r="AX213" s="135">
        <f t="shared" si="146"/>
        <v>115.33016672911879</v>
      </c>
      <c r="AY213" s="136">
        <v>115.33016672911879</v>
      </c>
      <c r="AZ213" s="135">
        <f t="shared" si="147"/>
        <v>10.379715005620691</v>
      </c>
      <c r="BA213" s="135">
        <f t="shared" si="148"/>
        <v>125.70988173473948</v>
      </c>
      <c r="BB213" s="136">
        <v>125.70988173473948</v>
      </c>
      <c r="BC213" s="135">
        <f t="shared" si="149"/>
        <v>11.313889356126554</v>
      </c>
      <c r="BD213" s="135">
        <f t="shared" si="150"/>
        <v>137.02377109086603</v>
      </c>
      <c r="BE213" s="136">
        <v>137.02377109086603</v>
      </c>
      <c r="BF213" s="135">
        <f t="shared" si="151"/>
        <v>12.332139398177944</v>
      </c>
      <c r="BG213" s="135">
        <f t="shared" si="152"/>
        <v>149.35591048904399</v>
      </c>
      <c r="BH213" s="136">
        <v>167.27861974772927</v>
      </c>
      <c r="BI213" s="136">
        <v>149.35591048904399</v>
      </c>
      <c r="BJ213" s="135">
        <f t="shared" si="137"/>
        <v>17.922709258685281</v>
      </c>
      <c r="BK213" s="135">
        <f t="shared" si="138"/>
        <v>167.27861974772927</v>
      </c>
      <c r="BL213" s="135">
        <f t="shared" si="139"/>
        <v>6.6911447899091705</v>
      </c>
      <c r="BM213" s="135">
        <f t="shared" si="140"/>
        <v>173.96976453763844</v>
      </c>
      <c r="BN213" s="136">
        <v>182.66825276452036</v>
      </c>
      <c r="BO213" s="136">
        <v>173.96976453763844</v>
      </c>
      <c r="BP213" s="135">
        <f t="shared" si="177"/>
        <v>8.6984882268819224</v>
      </c>
      <c r="BQ213" s="135">
        <f t="shared" si="178"/>
        <v>182.66825276452036</v>
      </c>
      <c r="BR213" s="135">
        <f t="shared" si="179"/>
        <v>23.746872859387647</v>
      </c>
      <c r="BS213" s="135">
        <f t="shared" si="180"/>
        <v>206.41512562390801</v>
      </c>
      <c r="BT213" s="136">
        <v>216.73588190510341</v>
      </c>
      <c r="BU213" s="129">
        <f t="shared" si="181"/>
        <v>32.510382285765516</v>
      </c>
      <c r="BV213" s="136">
        <v>206.41512562390801</v>
      </c>
      <c r="BW213" s="135">
        <f t="shared" si="182"/>
        <v>10.320756281195401</v>
      </c>
      <c r="BX213" s="135">
        <f t="shared" si="183"/>
        <v>216.73588190510341</v>
      </c>
      <c r="BY213" s="132">
        <f t="shared" si="184"/>
        <v>249.24626419086894</v>
      </c>
    </row>
    <row r="214" spans="1:77" ht="16.5" customHeight="1" x14ac:dyDescent="0.3">
      <c r="A214" s="5"/>
      <c r="B214" s="92" t="s">
        <v>406</v>
      </c>
      <c r="C214" s="95"/>
      <c r="D214" s="88" t="s">
        <v>6</v>
      </c>
      <c r="E214" s="88" t="s">
        <v>528</v>
      </c>
      <c r="F214" s="96"/>
      <c r="G214" s="96"/>
      <c r="H214" s="96"/>
      <c r="I214" s="97" t="s">
        <v>7</v>
      </c>
      <c r="J214" s="93">
        <f t="shared" si="175"/>
        <v>18937.736029532862</v>
      </c>
      <c r="K214" s="57">
        <v>268.67153038945344</v>
      </c>
      <c r="M214" s="136">
        <v>46.539174920000001</v>
      </c>
      <c r="N214" s="136">
        <v>43.904882000000001</v>
      </c>
      <c r="O214" s="129">
        <f t="shared" si="185"/>
        <v>2.63429292</v>
      </c>
      <c r="P214" s="132">
        <f t="shared" si="168"/>
        <v>46.539174920000001</v>
      </c>
      <c r="Q214" s="129">
        <f t="shared" si="169"/>
        <v>6.0500927396000002</v>
      </c>
      <c r="R214" s="132">
        <f t="shared" si="170"/>
        <v>52.589267659599997</v>
      </c>
      <c r="S214" s="136">
        <v>52.589267659599997</v>
      </c>
      <c r="T214" s="129">
        <f t="shared" si="171"/>
        <v>5.2589267659599992</v>
      </c>
      <c r="U214" s="133">
        <f t="shared" si="172"/>
        <v>57.848194425559996</v>
      </c>
      <c r="V214" s="136">
        <v>57.848194425559996</v>
      </c>
      <c r="W214" s="129">
        <f t="shared" si="166"/>
        <v>3.4708916655335997</v>
      </c>
      <c r="X214" s="132">
        <f t="shared" si="167"/>
        <v>61.319086091093595</v>
      </c>
      <c r="Y214" s="136">
        <v>61.319086091093595</v>
      </c>
      <c r="Z214" s="129">
        <f t="shared" si="161"/>
        <v>4.905526887287488</v>
      </c>
      <c r="AA214" s="132">
        <f t="shared" si="162"/>
        <v>66.224612978381089</v>
      </c>
      <c r="AB214" s="132">
        <f t="shared" si="176"/>
        <v>284.48345</v>
      </c>
      <c r="AC214" s="136">
        <v>66.224612978381089</v>
      </c>
      <c r="AD214" s="129">
        <f t="shared" si="159"/>
        <v>6.6224612978381092</v>
      </c>
      <c r="AE214" s="134">
        <f t="shared" si="160"/>
        <v>72.847074276219203</v>
      </c>
      <c r="AF214" s="136">
        <v>77.946369475554548</v>
      </c>
      <c r="AG214" s="136">
        <v>72.847074276219203</v>
      </c>
      <c r="AH214" s="129">
        <f t="shared" si="157"/>
        <v>5.0992951993353444</v>
      </c>
      <c r="AI214" s="132">
        <f t="shared" si="158"/>
        <v>77.946369475554548</v>
      </c>
      <c r="AK214" s="132">
        <f t="shared" si="153"/>
        <v>11.691955421333182</v>
      </c>
      <c r="AL214" s="134">
        <f t="shared" si="154"/>
        <v>89.638324896887724</v>
      </c>
      <c r="AM214" s="129">
        <f t="shared" si="155"/>
        <v>22.758676000000001</v>
      </c>
      <c r="AN214" s="134">
        <f t="shared" si="156"/>
        <v>307.24212599999998</v>
      </c>
      <c r="AP214" s="136">
        <v>96.809390888638745</v>
      </c>
      <c r="AQ214" s="129">
        <f t="shared" si="163"/>
        <v>6.7766573622047126</v>
      </c>
      <c r="AR214" s="134">
        <f t="shared" si="164"/>
        <v>103.58604825084346</v>
      </c>
      <c r="AS214" s="136">
        <v>111.87293211091094</v>
      </c>
      <c r="AT214" s="136">
        <v>103.58604825084346</v>
      </c>
      <c r="AU214" s="129">
        <f t="shared" si="143"/>
        <v>8.2868838600674763</v>
      </c>
      <c r="AV214" s="134">
        <f t="shared" si="144"/>
        <v>111.87293211091094</v>
      </c>
      <c r="AW214" s="135">
        <f t="shared" si="145"/>
        <v>8.9498345688728751</v>
      </c>
      <c r="AX214" s="135">
        <f t="shared" si="146"/>
        <v>120.82276667978381</v>
      </c>
      <c r="AY214" s="136">
        <v>120.82276667978381</v>
      </c>
      <c r="AZ214" s="135">
        <f t="shared" si="147"/>
        <v>10.874049001180545</v>
      </c>
      <c r="BA214" s="135">
        <f t="shared" si="148"/>
        <v>131.69681568096436</v>
      </c>
      <c r="BB214" s="136">
        <v>131.69681568096436</v>
      </c>
      <c r="BC214" s="135">
        <f t="shared" si="149"/>
        <v>11.852713411286793</v>
      </c>
      <c r="BD214" s="135">
        <f t="shared" si="150"/>
        <v>143.54952909225116</v>
      </c>
      <c r="BE214" s="136">
        <v>143.54952909225116</v>
      </c>
      <c r="BF214" s="135">
        <f t="shared" si="151"/>
        <v>12.919457618302605</v>
      </c>
      <c r="BG214" s="135">
        <f t="shared" si="152"/>
        <v>156.46898671055376</v>
      </c>
      <c r="BH214" s="136">
        <v>175.24526511582022</v>
      </c>
      <c r="BI214" s="136">
        <v>156.46898671055376</v>
      </c>
      <c r="BJ214" s="135">
        <f t="shared" si="137"/>
        <v>18.776278405266453</v>
      </c>
      <c r="BK214" s="135">
        <f t="shared" si="138"/>
        <v>175.24526511582022</v>
      </c>
      <c r="BL214" s="135">
        <f t="shared" si="139"/>
        <v>7.0098106046328086</v>
      </c>
      <c r="BM214" s="135">
        <f t="shared" si="140"/>
        <v>182.25507572045302</v>
      </c>
      <c r="BN214" s="136">
        <v>191.36782950647569</v>
      </c>
      <c r="BO214" s="136">
        <v>182.25507572045302</v>
      </c>
      <c r="BP214" s="135">
        <f t="shared" si="177"/>
        <v>9.1127537860226511</v>
      </c>
      <c r="BQ214" s="135">
        <f t="shared" si="178"/>
        <v>191.36782950647569</v>
      </c>
      <c r="BR214" s="135">
        <f t="shared" si="179"/>
        <v>24.877817835841839</v>
      </c>
      <c r="BS214" s="135">
        <f t="shared" si="180"/>
        <v>216.24564734231751</v>
      </c>
      <c r="BT214" s="136">
        <v>227.05792970943338</v>
      </c>
      <c r="BU214" s="129">
        <f t="shared" si="181"/>
        <v>34.058689456415003</v>
      </c>
      <c r="BV214" s="136">
        <v>216.24564734231751</v>
      </c>
      <c r="BW214" s="135">
        <f t="shared" si="182"/>
        <v>10.812282367115875</v>
      </c>
      <c r="BX214" s="135">
        <f t="shared" si="183"/>
        <v>227.05792970943338</v>
      </c>
      <c r="BY214" s="132">
        <f t="shared" si="184"/>
        <v>261.11661916584836</v>
      </c>
    </row>
    <row r="215" spans="1:77" ht="15.75" customHeight="1" x14ac:dyDescent="0.3">
      <c r="A215" s="5"/>
      <c r="B215" s="92" t="s">
        <v>407</v>
      </c>
      <c r="C215" s="95"/>
      <c r="D215" s="88" t="s">
        <v>6</v>
      </c>
      <c r="E215" s="88" t="s">
        <v>520</v>
      </c>
      <c r="F215" s="96"/>
      <c r="G215" s="96"/>
      <c r="H215" s="96"/>
      <c r="I215" s="97" t="s">
        <v>7</v>
      </c>
      <c r="J215" s="93">
        <f t="shared" si="175"/>
        <v>32983.097797972841</v>
      </c>
      <c r="K215" s="57">
        <v>134.3818112453979</v>
      </c>
      <c r="M215" s="136">
        <v>19.008774151646399</v>
      </c>
      <c r="N215" s="136">
        <v>17.932805803440001</v>
      </c>
      <c r="O215" s="129">
        <f t="shared" si="185"/>
        <v>1.0759683482064</v>
      </c>
      <c r="P215" s="132">
        <f t="shared" si="168"/>
        <v>19.008774151646399</v>
      </c>
      <c r="Q215" s="129">
        <f t="shared" si="169"/>
        <v>2.4711406397140316</v>
      </c>
      <c r="R215" s="132">
        <f t="shared" si="170"/>
        <v>21.479914791360432</v>
      </c>
      <c r="S215" s="136">
        <v>21.479914791360432</v>
      </c>
      <c r="T215" s="129">
        <f t="shared" si="171"/>
        <v>2.147991479136043</v>
      </c>
      <c r="U215" s="133">
        <f t="shared" si="172"/>
        <v>23.627906270496474</v>
      </c>
      <c r="V215" s="136">
        <v>23.627906270496474</v>
      </c>
      <c r="W215" s="129">
        <f t="shared" si="166"/>
        <v>1.4176743762297885</v>
      </c>
      <c r="X215" s="132">
        <f t="shared" si="167"/>
        <v>25.045580646726265</v>
      </c>
      <c r="Y215" s="136">
        <v>25.045580646726265</v>
      </c>
      <c r="Z215" s="129">
        <f t="shared" si="161"/>
        <v>2.003646451738101</v>
      </c>
      <c r="AA215" s="132">
        <f t="shared" si="162"/>
        <v>27.049227098464364</v>
      </c>
      <c r="AB215" s="132">
        <f t="shared" si="176"/>
        <v>106.65223114714118</v>
      </c>
      <c r="AC215" s="136">
        <v>27.049227098464364</v>
      </c>
      <c r="AD215" s="129">
        <f t="shared" si="159"/>
        <v>2.7049227098464361</v>
      </c>
      <c r="AE215" s="134">
        <f t="shared" si="160"/>
        <v>29.7541498083108</v>
      </c>
      <c r="AF215" s="136">
        <v>31.836940294892557</v>
      </c>
      <c r="AG215" s="136">
        <v>29.7541498083108</v>
      </c>
      <c r="AH215" s="129">
        <f t="shared" si="157"/>
        <v>2.0827904865817559</v>
      </c>
      <c r="AI215" s="132">
        <f t="shared" si="158"/>
        <v>31.836940294892557</v>
      </c>
      <c r="AK215" s="132">
        <f t="shared" si="153"/>
        <v>4.7755410442338837</v>
      </c>
      <c r="AL215" s="134">
        <f t="shared" si="154"/>
        <v>36.61248133912644</v>
      </c>
      <c r="AM215" s="129">
        <f t="shared" si="155"/>
        <v>8.5321784917712939</v>
      </c>
      <c r="AN215" s="134">
        <f t="shared" si="156"/>
        <v>115.18440963891247</v>
      </c>
      <c r="AP215" s="136">
        <v>39.541479846256557</v>
      </c>
      <c r="AQ215" s="129">
        <f t="shared" si="163"/>
        <v>2.7679035892379589</v>
      </c>
      <c r="AR215" s="134">
        <f t="shared" si="164"/>
        <v>42.309383435494517</v>
      </c>
      <c r="AS215" s="136">
        <v>45.694134110334076</v>
      </c>
      <c r="AT215" s="136">
        <v>42.309383435494517</v>
      </c>
      <c r="AU215" s="129">
        <f t="shared" si="143"/>
        <v>3.3847506748395615</v>
      </c>
      <c r="AV215" s="134">
        <f t="shared" si="144"/>
        <v>45.694134110334076</v>
      </c>
      <c r="AW215" s="135">
        <f t="shared" si="145"/>
        <v>3.6555307288267262</v>
      </c>
      <c r="AX215" s="135">
        <f t="shared" si="146"/>
        <v>49.349664839160802</v>
      </c>
      <c r="AY215" s="136">
        <v>49.349664839160802</v>
      </c>
      <c r="AZ215" s="135">
        <f t="shared" si="147"/>
        <v>4.4414698355244724</v>
      </c>
      <c r="BA215" s="135">
        <f t="shared" si="148"/>
        <v>53.791134674685274</v>
      </c>
      <c r="BB215" s="136">
        <v>53.791134674685274</v>
      </c>
      <c r="BC215" s="135">
        <f t="shared" si="149"/>
        <v>4.8412021207216744</v>
      </c>
      <c r="BD215" s="135">
        <f t="shared" si="150"/>
        <v>58.63233679540695</v>
      </c>
      <c r="BE215" s="136">
        <v>58.63233679540695</v>
      </c>
      <c r="BF215" s="135">
        <f t="shared" si="151"/>
        <v>5.2769103115866249</v>
      </c>
      <c r="BG215" s="135">
        <f t="shared" si="152"/>
        <v>63.909247106993575</v>
      </c>
      <c r="BH215" s="136">
        <v>71.578356759832801</v>
      </c>
      <c r="BI215" s="136">
        <v>63.909247106993575</v>
      </c>
      <c r="BJ215" s="135">
        <f t="shared" si="137"/>
        <v>7.6691096528392286</v>
      </c>
      <c r="BK215" s="135">
        <f t="shared" si="138"/>
        <v>71.578356759832801</v>
      </c>
      <c r="BL215" s="135">
        <f t="shared" si="139"/>
        <v>2.8631342703933118</v>
      </c>
      <c r="BM215" s="135">
        <f t="shared" si="140"/>
        <v>74.441491030226118</v>
      </c>
      <c r="BN215" s="136">
        <v>78.16356558173743</v>
      </c>
      <c r="BO215" s="136">
        <v>74.441491030226118</v>
      </c>
      <c r="BP215" s="135">
        <f t="shared" si="177"/>
        <v>3.7220745515113056</v>
      </c>
      <c r="BQ215" s="135">
        <f t="shared" si="178"/>
        <v>78.16356558173743</v>
      </c>
      <c r="BR215" s="135">
        <f t="shared" si="179"/>
        <v>10.161263525625866</v>
      </c>
      <c r="BS215" s="135">
        <f t="shared" si="180"/>
        <v>88.3248291073633</v>
      </c>
      <c r="BT215" s="136">
        <v>92.741070562731466</v>
      </c>
      <c r="BU215" s="129">
        <f t="shared" si="181"/>
        <v>13.911160584409719</v>
      </c>
      <c r="BV215" s="136">
        <v>88.3248291073633</v>
      </c>
      <c r="BW215" s="135">
        <f t="shared" si="182"/>
        <v>4.4162414553681648</v>
      </c>
      <c r="BX215" s="135">
        <f t="shared" si="183"/>
        <v>92.741070562731466</v>
      </c>
      <c r="BY215" s="132">
        <f t="shared" si="184"/>
        <v>106.65223114714118</v>
      </c>
    </row>
    <row r="216" spans="1:77" ht="13.65" customHeight="1" x14ac:dyDescent="0.3">
      <c r="A216" s="5"/>
      <c r="B216" s="92" t="s">
        <v>408</v>
      </c>
      <c r="C216" s="95">
        <v>9657</v>
      </c>
      <c r="D216" s="88" t="s">
        <v>6</v>
      </c>
      <c r="E216" s="298" t="s">
        <v>529</v>
      </c>
      <c r="F216" s="96">
        <v>61.5</v>
      </c>
      <c r="G216" s="96">
        <v>76.2</v>
      </c>
      <c r="H216" s="96">
        <v>8</v>
      </c>
      <c r="I216" s="97" t="s">
        <v>7</v>
      </c>
      <c r="J216" s="93">
        <f t="shared" si="175"/>
        <v>8482.7066913750787</v>
      </c>
      <c r="K216" s="57">
        <v>213.62441898772374</v>
      </c>
      <c r="M216" s="136">
        <v>22.482112399999998</v>
      </c>
      <c r="N216" s="136">
        <v>21.209539999999997</v>
      </c>
      <c r="O216" s="129">
        <f t="shared" si="185"/>
        <v>1.2725723999999998</v>
      </c>
      <c r="P216" s="132">
        <f t="shared" si="168"/>
        <v>22.482112399999998</v>
      </c>
      <c r="Q216" s="129">
        <f t="shared" si="169"/>
        <v>2.9226746119999998</v>
      </c>
      <c r="R216" s="132">
        <f t="shared" si="170"/>
        <v>25.404787012</v>
      </c>
      <c r="S216" s="136">
        <v>25.404787012</v>
      </c>
      <c r="T216" s="129">
        <f t="shared" si="171"/>
        <v>2.5404787012000001</v>
      </c>
      <c r="U216" s="133">
        <f t="shared" si="172"/>
        <v>27.945265713200001</v>
      </c>
      <c r="V216" s="136">
        <v>27.945265713200001</v>
      </c>
      <c r="W216" s="129">
        <f t="shared" si="166"/>
        <v>1.6767159427920002</v>
      </c>
      <c r="X216" s="132">
        <f t="shared" si="167"/>
        <v>29.621981655992002</v>
      </c>
      <c r="Y216" s="136">
        <v>29.621981655992002</v>
      </c>
      <c r="Z216" s="129">
        <f t="shared" si="161"/>
        <v>2.3697585324793602</v>
      </c>
      <c r="AA216" s="132">
        <f t="shared" si="162"/>
        <v>31.991740188471361</v>
      </c>
      <c r="AB216" s="132">
        <f t="shared" si="176"/>
        <v>126.14003560840516</v>
      </c>
      <c r="AC216" s="136">
        <v>31.991740188471361</v>
      </c>
      <c r="AD216" s="129">
        <f t="shared" si="159"/>
        <v>3.1991740188471365</v>
      </c>
      <c r="AE216" s="134">
        <f t="shared" si="160"/>
        <v>35.1909142073185</v>
      </c>
      <c r="AF216" s="136">
        <v>37.654278201830792</v>
      </c>
      <c r="AG216" s="136">
        <v>35.1909142073185</v>
      </c>
      <c r="AH216" s="129">
        <f t="shared" si="157"/>
        <v>2.4633639945122949</v>
      </c>
      <c r="AI216" s="132">
        <f t="shared" si="158"/>
        <v>37.654278201830792</v>
      </c>
      <c r="AK216" s="132">
        <f t="shared" si="153"/>
        <v>5.6481417302746193</v>
      </c>
      <c r="AL216" s="134">
        <f t="shared" si="154"/>
        <v>43.302419932105408</v>
      </c>
      <c r="AM216" s="129">
        <f t="shared" si="155"/>
        <v>10.091202848672413</v>
      </c>
      <c r="AN216" s="134">
        <f t="shared" si="156"/>
        <v>136.23123845707758</v>
      </c>
      <c r="AP216" s="136">
        <v>46.766613526673844</v>
      </c>
      <c r="AQ216" s="129">
        <f t="shared" si="163"/>
        <v>3.273662946867169</v>
      </c>
      <c r="AR216" s="134">
        <f t="shared" si="164"/>
        <v>50.040276473541013</v>
      </c>
      <c r="AS216" s="136">
        <v>54.043498591424296</v>
      </c>
      <c r="AT216" s="136">
        <v>50.040276473541013</v>
      </c>
      <c r="AU216" s="129">
        <f t="shared" si="143"/>
        <v>4.003222117883281</v>
      </c>
      <c r="AV216" s="134">
        <f t="shared" si="144"/>
        <v>54.043498591424296</v>
      </c>
      <c r="AW216" s="135">
        <f t="shared" si="145"/>
        <v>4.3234798873139439</v>
      </c>
      <c r="AX216" s="135">
        <f t="shared" si="146"/>
        <v>58.36697847873824</v>
      </c>
      <c r="AY216" s="136">
        <v>58.36697847873824</v>
      </c>
      <c r="AZ216" s="135">
        <f t="shared" si="147"/>
        <v>5.2530280630864414</v>
      </c>
      <c r="BA216" s="135">
        <f t="shared" si="148"/>
        <v>63.620006541824679</v>
      </c>
      <c r="BB216" s="136">
        <v>63.620006541824679</v>
      </c>
      <c r="BC216" s="135">
        <f t="shared" si="149"/>
        <v>5.7258005887642209</v>
      </c>
      <c r="BD216" s="135">
        <f t="shared" si="150"/>
        <v>69.345807130588895</v>
      </c>
      <c r="BE216" s="136">
        <v>69.345807130588895</v>
      </c>
      <c r="BF216" s="135">
        <f t="shared" si="151"/>
        <v>6.2411226417530008</v>
      </c>
      <c r="BG216" s="135">
        <f t="shared" si="152"/>
        <v>75.58692977234189</v>
      </c>
      <c r="BH216" s="136">
        <v>84.65736134502292</v>
      </c>
      <c r="BI216" s="136">
        <v>75.58692977234189</v>
      </c>
      <c r="BJ216" s="135">
        <f t="shared" si="137"/>
        <v>9.0704315726810272</v>
      </c>
      <c r="BK216" s="135">
        <f t="shared" si="138"/>
        <v>84.65736134502292</v>
      </c>
      <c r="BL216" s="135">
        <f t="shared" si="139"/>
        <v>3.3862944538009168</v>
      </c>
      <c r="BM216" s="135">
        <f t="shared" si="140"/>
        <v>88.043655798823835</v>
      </c>
      <c r="BN216" s="136">
        <v>92.445838588765028</v>
      </c>
      <c r="BO216" s="136">
        <v>88.043655798823835</v>
      </c>
      <c r="BP216" s="135">
        <f t="shared" si="177"/>
        <v>4.4021827899411923</v>
      </c>
      <c r="BQ216" s="135">
        <f t="shared" si="178"/>
        <v>92.445838588765028</v>
      </c>
      <c r="BR216" s="135">
        <f t="shared" si="179"/>
        <v>12.017959016539454</v>
      </c>
      <c r="BS216" s="135">
        <f t="shared" si="180"/>
        <v>104.46379760530448</v>
      </c>
      <c r="BT216" s="136">
        <v>109.6869874855697</v>
      </c>
      <c r="BU216" s="129">
        <f t="shared" si="181"/>
        <v>16.453048122835455</v>
      </c>
      <c r="BV216" s="136">
        <v>104.46379760530448</v>
      </c>
      <c r="BW216" s="135">
        <f t="shared" si="182"/>
        <v>5.2231898802652239</v>
      </c>
      <c r="BX216" s="135">
        <f t="shared" si="183"/>
        <v>109.6869874855697</v>
      </c>
      <c r="BY216" s="132">
        <f t="shared" si="184"/>
        <v>126.14003560840516</v>
      </c>
    </row>
    <row r="217" spans="1:77" ht="16.5" customHeight="1" thickBot="1" x14ac:dyDescent="0.35">
      <c r="A217" s="5"/>
      <c r="B217" s="92" t="s">
        <v>409</v>
      </c>
      <c r="C217" s="95">
        <v>8419</v>
      </c>
      <c r="D217" s="88" t="s">
        <v>6</v>
      </c>
      <c r="E217" s="298" t="s">
        <v>530</v>
      </c>
      <c r="F217" s="96">
        <v>46.3</v>
      </c>
      <c r="G217" s="96">
        <v>66.599999999999994</v>
      </c>
      <c r="H217" s="96">
        <v>6.4</v>
      </c>
      <c r="I217" s="97" t="s">
        <v>7</v>
      </c>
      <c r="J217" s="93">
        <f t="shared" si="175"/>
        <v>4242.8071474415756</v>
      </c>
      <c r="K217" s="57">
        <v>249.24626419086894</v>
      </c>
      <c r="M217" s="145">
        <v>25.127066799999998</v>
      </c>
      <c r="N217" s="145">
        <v>23.70478</v>
      </c>
      <c r="O217" s="129">
        <f t="shared" si="185"/>
        <v>1.4222868</v>
      </c>
      <c r="P217" s="132">
        <f t="shared" si="168"/>
        <v>25.127066799999998</v>
      </c>
      <c r="Q217" s="129">
        <f t="shared" si="169"/>
        <v>3.2665186839999998</v>
      </c>
      <c r="R217" s="132">
        <f t="shared" si="170"/>
        <v>28.393585483999999</v>
      </c>
      <c r="S217" s="145">
        <v>28.393585483999999</v>
      </c>
      <c r="T217" s="129">
        <f t="shared" si="171"/>
        <v>2.8393585483999999</v>
      </c>
      <c r="U217" s="133">
        <f t="shared" si="172"/>
        <v>31.232944032399999</v>
      </c>
      <c r="V217" s="145">
        <v>31.232944032399999</v>
      </c>
      <c r="W217" s="129">
        <f t="shared" si="166"/>
        <v>1.873976641944</v>
      </c>
      <c r="X217" s="132">
        <f t="shared" si="167"/>
        <v>33.106920674343996</v>
      </c>
      <c r="Y217" s="145">
        <v>33.106920674343996</v>
      </c>
      <c r="Z217" s="129">
        <f t="shared" si="161"/>
        <v>2.6485536539475198</v>
      </c>
      <c r="AA217" s="132">
        <f t="shared" si="162"/>
        <v>35.755474328291513</v>
      </c>
      <c r="AB217" s="132">
        <f t="shared" si="176"/>
        <v>140.98003979762927</v>
      </c>
      <c r="AC217" s="145">
        <v>35.755474328291513</v>
      </c>
      <c r="AD217" s="129">
        <f t="shared" si="159"/>
        <v>3.5755474328291514</v>
      </c>
      <c r="AE217" s="134">
        <f t="shared" si="160"/>
        <v>39.331021761120667</v>
      </c>
      <c r="AF217" s="145">
        <v>42.084193284399113</v>
      </c>
      <c r="AG217" s="145">
        <v>39.331021761120667</v>
      </c>
      <c r="AH217" s="129">
        <f t="shared" si="157"/>
        <v>2.7531715232784464</v>
      </c>
      <c r="AI217" s="132">
        <f t="shared" si="158"/>
        <v>42.084193284399113</v>
      </c>
      <c r="AK217" s="132">
        <f t="shared" si="153"/>
        <v>6.3126289926598673</v>
      </c>
      <c r="AL217" s="134">
        <f t="shared" si="154"/>
        <v>48.39682227705898</v>
      </c>
      <c r="AM217" s="129">
        <f t="shared" si="155"/>
        <v>11.278403183810342</v>
      </c>
      <c r="AN217" s="134">
        <f t="shared" si="156"/>
        <v>152.25844298143963</v>
      </c>
      <c r="AP217" s="145">
        <v>52.268568059223696</v>
      </c>
      <c r="AQ217" s="129">
        <f t="shared" si="163"/>
        <v>3.6587997641456589</v>
      </c>
      <c r="AR217" s="134">
        <f t="shared" si="164"/>
        <v>55.927367823369352</v>
      </c>
      <c r="AS217" s="145">
        <v>60.401557249238898</v>
      </c>
      <c r="AT217" s="145">
        <v>55.927367823369352</v>
      </c>
      <c r="AU217" s="129">
        <f t="shared" si="143"/>
        <v>4.4741894258695485</v>
      </c>
      <c r="AV217" s="134">
        <f t="shared" si="144"/>
        <v>60.401557249238898</v>
      </c>
      <c r="AW217" s="135">
        <f t="shared" si="145"/>
        <v>4.8321245799391122</v>
      </c>
      <c r="AX217" s="135">
        <f t="shared" si="146"/>
        <v>65.233681829178011</v>
      </c>
      <c r="AY217" s="145">
        <v>65.233681829178011</v>
      </c>
      <c r="AZ217" s="135">
        <f t="shared" si="147"/>
        <v>5.8710313646260213</v>
      </c>
      <c r="BA217" s="135">
        <f t="shared" si="148"/>
        <v>71.104713193804031</v>
      </c>
      <c r="BB217" s="145">
        <v>71.104713193804031</v>
      </c>
      <c r="BC217" s="135">
        <f t="shared" si="149"/>
        <v>6.3994241874423619</v>
      </c>
      <c r="BD217" s="135">
        <f t="shared" si="150"/>
        <v>77.504137381246395</v>
      </c>
      <c r="BE217" s="145">
        <v>77.504137381246395</v>
      </c>
      <c r="BF217" s="135">
        <f t="shared" si="151"/>
        <v>6.9753723643121752</v>
      </c>
      <c r="BG217" s="135">
        <f t="shared" si="152"/>
        <v>84.479509745558573</v>
      </c>
      <c r="BH217" s="145">
        <v>94.617050915025601</v>
      </c>
      <c r="BI217" s="145">
        <v>84.479509745558573</v>
      </c>
      <c r="BJ217" s="135">
        <f t="shared" si="137"/>
        <v>10.137541169467029</v>
      </c>
      <c r="BK217" s="135">
        <f t="shared" si="138"/>
        <v>94.617050915025601</v>
      </c>
      <c r="BL217" s="135">
        <f t="shared" si="139"/>
        <v>3.7846820366010241</v>
      </c>
      <c r="BM217" s="135">
        <f t="shared" si="140"/>
        <v>98.401732951626627</v>
      </c>
      <c r="BN217" s="137">
        <v>103.32181959920796</v>
      </c>
      <c r="BO217" s="137">
        <v>98.401732951626627</v>
      </c>
      <c r="BP217" s="135">
        <f t="shared" si="177"/>
        <v>4.9200866475813312</v>
      </c>
      <c r="BQ217" s="135">
        <f t="shared" si="178"/>
        <v>103.32181959920796</v>
      </c>
      <c r="BR217" s="135">
        <f t="shared" si="179"/>
        <v>13.431836547897035</v>
      </c>
      <c r="BS217" s="135">
        <f t="shared" si="180"/>
        <v>116.75365614710499</v>
      </c>
      <c r="BT217" s="137">
        <v>122.59133895446024</v>
      </c>
      <c r="BU217" s="129">
        <f t="shared" si="181"/>
        <v>18.388700843169037</v>
      </c>
      <c r="BV217" s="137">
        <v>116.75365614710499</v>
      </c>
      <c r="BW217" s="135">
        <f t="shared" si="182"/>
        <v>5.8376828073552502</v>
      </c>
      <c r="BX217" s="135">
        <f t="shared" si="183"/>
        <v>122.59133895446024</v>
      </c>
      <c r="BY217" s="132">
        <f t="shared" si="184"/>
        <v>140.98003979762927</v>
      </c>
    </row>
    <row r="218" spans="1:77" ht="16.5" customHeight="1" thickTop="1" thickBot="1" x14ac:dyDescent="0.35">
      <c r="A218" s="5"/>
      <c r="B218" s="92" t="s">
        <v>410</v>
      </c>
      <c r="C218" s="95">
        <v>1042</v>
      </c>
      <c r="D218" s="88" t="s">
        <v>6</v>
      </c>
      <c r="E218" s="88" t="s">
        <v>531</v>
      </c>
      <c r="F218" s="96">
        <v>42.86</v>
      </c>
      <c r="G218" s="96">
        <v>65.25</v>
      </c>
      <c r="H218" s="96" t="s">
        <v>56</v>
      </c>
      <c r="I218" s="97" t="s">
        <v>7</v>
      </c>
      <c r="J218" s="93">
        <f t="shared" si="175"/>
        <v>6744.7164415281541</v>
      </c>
      <c r="K218" s="57">
        <v>284.48345</v>
      </c>
      <c r="M218" s="139"/>
      <c r="N218" s="139"/>
      <c r="P218" s="132"/>
      <c r="R218" s="132"/>
      <c r="S218" s="139"/>
      <c r="U218" s="133"/>
      <c r="V218" s="139"/>
      <c r="X218" s="132"/>
      <c r="Y218" s="139"/>
      <c r="AA218" s="132"/>
      <c r="AB218" s="132"/>
      <c r="AC218" s="139"/>
      <c r="AE218" s="134"/>
      <c r="AF218" s="139"/>
      <c r="AG218" s="139"/>
      <c r="AI218" s="132"/>
      <c r="AK218" s="132"/>
      <c r="AL218" s="134"/>
      <c r="AN218" s="134"/>
      <c r="AP218" s="139"/>
      <c r="AR218" s="134"/>
      <c r="AS218" s="139"/>
      <c r="AT218" s="139"/>
      <c r="AV218" s="134"/>
      <c r="AW218" s="135"/>
      <c r="AX218" s="135"/>
      <c r="AY218" s="139"/>
      <c r="AZ218" s="135"/>
      <c r="BA218" s="135"/>
      <c r="BB218" s="139"/>
      <c r="BC218" s="135"/>
      <c r="BD218" s="135"/>
      <c r="BE218" s="139"/>
      <c r="BF218" s="135"/>
      <c r="BG218" s="135"/>
      <c r="BH218" s="139"/>
      <c r="BI218" s="139"/>
      <c r="BJ218" s="135"/>
      <c r="BK218" s="135"/>
      <c r="BL218" s="135"/>
      <c r="BM218" s="135"/>
      <c r="BN218" s="182"/>
      <c r="BP218" s="135">
        <f t="shared" si="177"/>
        <v>0</v>
      </c>
      <c r="BQ218" s="135">
        <f t="shared" si="178"/>
        <v>0</v>
      </c>
      <c r="BR218" s="135">
        <f t="shared" si="179"/>
        <v>0</v>
      </c>
      <c r="BS218" s="135">
        <f t="shared" si="180"/>
        <v>0</v>
      </c>
      <c r="BT218" s="182"/>
      <c r="BU218" s="129">
        <f t="shared" si="181"/>
        <v>0</v>
      </c>
      <c r="BV218" s="182"/>
      <c r="BW218" s="135">
        <f t="shared" si="182"/>
        <v>0</v>
      </c>
      <c r="BX218" s="135">
        <f t="shared" si="183"/>
        <v>0</v>
      </c>
      <c r="BY218" s="132">
        <f t="shared" si="184"/>
        <v>0</v>
      </c>
    </row>
    <row r="219" spans="1:77" ht="16.5" customHeight="1" thickTop="1" x14ac:dyDescent="0.3">
      <c r="A219" s="5"/>
      <c r="B219" s="92" t="s">
        <v>411</v>
      </c>
      <c r="C219" s="95">
        <v>9638</v>
      </c>
      <c r="D219" s="88" t="s">
        <v>6</v>
      </c>
      <c r="E219" s="88" t="s">
        <v>532</v>
      </c>
      <c r="F219" s="96">
        <v>47.7</v>
      </c>
      <c r="G219" s="96">
        <v>73.099999999999994</v>
      </c>
      <c r="H219" s="96" t="s">
        <v>662</v>
      </c>
      <c r="I219" s="97" t="s">
        <v>7</v>
      </c>
      <c r="J219" s="93">
        <f t="shared" si="175"/>
        <v>7869.3970663261607</v>
      </c>
      <c r="K219" s="57">
        <v>106.65223114714118</v>
      </c>
      <c r="M219" s="131">
        <v>31.739452799999999</v>
      </c>
      <c r="N219" s="131">
        <v>29.942879999999999</v>
      </c>
      <c r="O219" s="129">
        <f t="shared" si="185"/>
        <v>1.7965727999999999</v>
      </c>
      <c r="P219" s="132">
        <f t="shared" si="168"/>
        <v>31.739452799999999</v>
      </c>
      <c r="Q219" s="129">
        <f t="shared" si="169"/>
        <v>4.126128864</v>
      </c>
      <c r="R219" s="132">
        <f t="shared" si="170"/>
        <v>35.865581663999997</v>
      </c>
      <c r="S219" s="131">
        <v>35.865581663999997</v>
      </c>
      <c r="T219" s="129">
        <f t="shared" si="171"/>
        <v>3.5865581663999997</v>
      </c>
      <c r="U219" s="133">
        <f t="shared" si="172"/>
        <v>39.4521398304</v>
      </c>
      <c r="V219" s="131">
        <v>39.4521398304</v>
      </c>
      <c r="W219" s="129">
        <f t="shared" si="166"/>
        <v>2.3671283898239999</v>
      </c>
      <c r="X219" s="132">
        <f t="shared" si="167"/>
        <v>41.819268220224004</v>
      </c>
      <c r="Y219" s="142">
        <v>43.56</v>
      </c>
      <c r="Z219" s="129">
        <f t="shared" si="161"/>
        <v>3.4848000000000003</v>
      </c>
      <c r="AA219" s="132">
        <f t="shared" si="162"/>
        <v>47.044800000000002</v>
      </c>
      <c r="AB219" s="132">
        <f>K222</f>
        <v>185.49265254813417</v>
      </c>
      <c r="AC219" s="142">
        <v>47.044800000000002</v>
      </c>
      <c r="AD219" s="129">
        <f t="shared" si="159"/>
        <v>4.7044800000000002</v>
      </c>
      <c r="AE219" s="134">
        <f t="shared" si="160"/>
        <v>51.749279999999999</v>
      </c>
      <c r="AF219" s="142">
        <v>55.371729600000002</v>
      </c>
      <c r="AG219" s="142">
        <v>51.749279999999999</v>
      </c>
      <c r="AH219" s="129">
        <f t="shared" si="157"/>
        <v>3.6224495999999999</v>
      </c>
      <c r="AI219" s="132">
        <f t="shared" si="158"/>
        <v>55.371729600000002</v>
      </c>
      <c r="AK219" s="132">
        <f t="shared" si="153"/>
        <v>8.3057594399999992</v>
      </c>
      <c r="AL219" s="134">
        <f t="shared" si="154"/>
        <v>63.677489039999998</v>
      </c>
      <c r="AM219" s="129">
        <f t="shared" si="155"/>
        <v>14.839412203850735</v>
      </c>
      <c r="AN219" s="134">
        <f t="shared" si="156"/>
        <v>200.33206475198492</v>
      </c>
      <c r="AP219" s="142">
        <v>68.771688163199997</v>
      </c>
      <c r="AQ219" s="129">
        <f t="shared" si="163"/>
        <v>4.8140181714239993</v>
      </c>
      <c r="AR219" s="134">
        <f t="shared" si="164"/>
        <v>73.585706334623993</v>
      </c>
      <c r="AS219" s="142">
        <v>79.472562841393909</v>
      </c>
      <c r="AT219" s="142">
        <v>73.585706334623993</v>
      </c>
      <c r="AU219" s="129">
        <f t="shared" si="143"/>
        <v>5.8868565067699192</v>
      </c>
      <c r="AV219" s="134">
        <f t="shared" si="144"/>
        <v>79.472562841393909</v>
      </c>
      <c r="AW219" s="135">
        <f t="shared" si="145"/>
        <v>6.357805027311513</v>
      </c>
      <c r="AX219" s="135">
        <f t="shared" si="146"/>
        <v>85.830367868705423</v>
      </c>
      <c r="AY219" s="142">
        <v>85.830367868705423</v>
      </c>
      <c r="AZ219" s="135">
        <f t="shared" si="147"/>
        <v>7.7247331081834885</v>
      </c>
      <c r="BA219" s="135">
        <f t="shared" si="148"/>
        <v>93.555100976888909</v>
      </c>
      <c r="BB219" s="142">
        <v>93.555100976888909</v>
      </c>
      <c r="BC219" s="135">
        <f t="shared" si="149"/>
        <v>8.4199590879200024</v>
      </c>
      <c r="BD219" s="135">
        <f t="shared" si="150"/>
        <v>101.97506006480891</v>
      </c>
      <c r="BE219" s="142">
        <v>101.97506006480891</v>
      </c>
      <c r="BF219" s="135">
        <f t="shared" si="151"/>
        <v>9.1777554058328032</v>
      </c>
      <c r="BG219" s="135">
        <f t="shared" si="152"/>
        <v>111.15281547064171</v>
      </c>
      <c r="BH219" s="142">
        <v>124.49115332711872</v>
      </c>
      <c r="BI219" s="142">
        <v>111.15281547064171</v>
      </c>
      <c r="BJ219" s="135">
        <f t="shared" si="137"/>
        <v>13.338337856477004</v>
      </c>
      <c r="BK219" s="135">
        <f t="shared" si="138"/>
        <v>124.49115332711872</v>
      </c>
      <c r="BL219" s="135">
        <f t="shared" si="139"/>
        <v>4.9796461330847492</v>
      </c>
      <c r="BM219" s="135">
        <f t="shared" si="140"/>
        <v>129.47079946020347</v>
      </c>
      <c r="BN219" s="186">
        <v>135.94433943321363</v>
      </c>
      <c r="BO219" s="186">
        <v>129.47079946020347</v>
      </c>
      <c r="BP219" s="135">
        <f t="shared" si="177"/>
        <v>6.4735399730101726</v>
      </c>
      <c r="BQ219" s="135">
        <f t="shared" si="178"/>
        <v>135.94433943321363</v>
      </c>
      <c r="BR219" s="135">
        <f t="shared" si="179"/>
        <v>17.672764126317769</v>
      </c>
      <c r="BS219" s="135">
        <f t="shared" si="180"/>
        <v>153.61710355953139</v>
      </c>
      <c r="BT219" s="186">
        <v>161.29795873750797</v>
      </c>
      <c r="BU219" s="129">
        <f t="shared" si="181"/>
        <v>24.194693810626195</v>
      </c>
      <c r="BV219" s="186">
        <v>153.61710355953139</v>
      </c>
      <c r="BW219" s="135">
        <f t="shared" si="182"/>
        <v>7.6808551779765688</v>
      </c>
      <c r="BX219" s="135">
        <f t="shared" si="183"/>
        <v>161.29795873750797</v>
      </c>
      <c r="BY219" s="132">
        <f t="shared" si="184"/>
        <v>185.49265254813417</v>
      </c>
    </row>
    <row r="220" spans="1:77" ht="16.2" thickBot="1" x14ac:dyDescent="0.35">
      <c r="A220" s="5"/>
      <c r="B220" s="92" t="s">
        <v>412</v>
      </c>
      <c r="C220" s="95">
        <v>9658</v>
      </c>
      <c r="D220" s="88" t="s">
        <v>6</v>
      </c>
      <c r="E220" s="298" t="s">
        <v>533</v>
      </c>
      <c r="F220" s="96">
        <v>73.5</v>
      </c>
      <c r="G220" s="96">
        <v>98.43</v>
      </c>
      <c r="H220" s="96" t="s">
        <v>57</v>
      </c>
      <c r="I220" s="97" t="s">
        <v>7</v>
      </c>
      <c r="J220" s="93">
        <f t="shared" si="175"/>
        <v>8981.9329253174801</v>
      </c>
      <c r="K220" s="57">
        <v>126.14003560840516</v>
      </c>
      <c r="M220" s="136">
        <v>31.739452799999999</v>
      </c>
      <c r="N220" s="136">
        <v>29.942879999999999</v>
      </c>
      <c r="O220" s="129">
        <f t="shared" si="185"/>
        <v>1.7965727999999999</v>
      </c>
      <c r="P220" s="132">
        <f t="shared" si="168"/>
        <v>31.739452799999999</v>
      </c>
      <c r="Q220" s="129">
        <f t="shared" si="169"/>
        <v>4.126128864</v>
      </c>
      <c r="R220" s="132">
        <f t="shared" si="170"/>
        <v>35.865581663999997</v>
      </c>
      <c r="S220" s="136">
        <v>35.865581663999997</v>
      </c>
      <c r="T220" s="129">
        <f t="shared" si="171"/>
        <v>3.5865581663999997</v>
      </c>
      <c r="U220" s="133">
        <f t="shared" si="172"/>
        <v>39.4521398304</v>
      </c>
      <c r="V220" s="136">
        <v>39.4521398304</v>
      </c>
      <c r="W220" s="129">
        <f t="shared" si="166"/>
        <v>2.3671283898239999</v>
      </c>
      <c r="X220" s="132">
        <f t="shared" si="167"/>
        <v>41.819268220224004</v>
      </c>
      <c r="Y220" s="145">
        <v>43.56</v>
      </c>
      <c r="Z220" s="129">
        <f t="shared" si="161"/>
        <v>3.4848000000000003</v>
      </c>
      <c r="AA220" s="132">
        <f t="shared" si="162"/>
        <v>47.044800000000002</v>
      </c>
      <c r="AB220" s="132">
        <f>K223</f>
        <v>185.49265254813417</v>
      </c>
      <c r="AC220" s="145">
        <v>47.044800000000002</v>
      </c>
      <c r="AD220" s="129">
        <f t="shared" si="159"/>
        <v>4.7044800000000002</v>
      </c>
      <c r="AE220" s="134">
        <f t="shared" si="160"/>
        <v>51.749279999999999</v>
      </c>
      <c r="AF220" s="145">
        <v>55.371729600000002</v>
      </c>
      <c r="AG220" s="145">
        <v>51.749279999999999</v>
      </c>
      <c r="AH220" s="129">
        <f t="shared" si="157"/>
        <v>3.6224495999999999</v>
      </c>
      <c r="AI220" s="132">
        <f t="shared" si="158"/>
        <v>55.371729600000002</v>
      </c>
      <c r="AK220" s="132">
        <f t="shared" si="153"/>
        <v>8.3057594399999992</v>
      </c>
      <c r="AL220" s="134">
        <f t="shared" si="154"/>
        <v>63.677489039999998</v>
      </c>
      <c r="AM220" s="129">
        <f t="shared" si="155"/>
        <v>14.839412203850735</v>
      </c>
      <c r="AN220" s="134">
        <f t="shared" si="156"/>
        <v>200.33206475198492</v>
      </c>
      <c r="AP220" s="145">
        <v>68.771688163199997</v>
      </c>
      <c r="AQ220" s="129">
        <f t="shared" si="163"/>
        <v>4.8140181714239993</v>
      </c>
      <c r="AR220" s="134">
        <f t="shared" si="164"/>
        <v>73.585706334623993</v>
      </c>
      <c r="AS220" s="145">
        <v>79.472562841393909</v>
      </c>
      <c r="AT220" s="145">
        <v>73.585706334623993</v>
      </c>
      <c r="AU220" s="129">
        <f t="shared" si="143"/>
        <v>5.8868565067699192</v>
      </c>
      <c r="AV220" s="134">
        <f t="shared" si="144"/>
        <v>79.472562841393909</v>
      </c>
      <c r="AW220" s="135">
        <f t="shared" si="145"/>
        <v>6.357805027311513</v>
      </c>
      <c r="AX220" s="135">
        <f t="shared" si="146"/>
        <v>85.830367868705423</v>
      </c>
      <c r="AY220" s="145">
        <v>85.830367868705423</v>
      </c>
      <c r="AZ220" s="135">
        <f t="shared" si="147"/>
        <v>7.7247331081834885</v>
      </c>
      <c r="BA220" s="135">
        <f t="shared" si="148"/>
        <v>93.555100976888909</v>
      </c>
      <c r="BB220" s="145">
        <v>93.555100976888909</v>
      </c>
      <c r="BC220" s="135">
        <f t="shared" si="149"/>
        <v>8.4199590879200024</v>
      </c>
      <c r="BD220" s="135">
        <f t="shared" si="150"/>
        <v>101.97506006480891</v>
      </c>
      <c r="BE220" s="145">
        <v>101.97506006480891</v>
      </c>
      <c r="BF220" s="135">
        <f t="shared" si="151"/>
        <v>9.1777554058328032</v>
      </c>
      <c r="BG220" s="135">
        <f t="shared" si="152"/>
        <v>111.15281547064171</v>
      </c>
      <c r="BH220" s="145">
        <v>124.49115332711872</v>
      </c>
      <c r="BI220" s="145">
        <v>111.15281547064171</v>
      </c>
      <c r="BJ220" s="135">
        <f t="shared" si="137"/>
        <v>13.338337856477004</v>
      </c>
      <c r="BK220" s="135">
        <f t="shared" si="138"/>
        <v>124.49115332711872</v>
      </c>
      <c r="BL220" s="135">
        <f t="shared" si="139"/>
        <v>4.9796461330847492</v>
      </c>
      <c r="BM220" s="135">
        <f t="shared" si="140"/>
        <v>129.47079946020347</v>
      </c>
      <c r="BN220" s="175">
        <v>135.94433943321363</v>
      </c>
      <c r="BO220" s="175">
        <v>129.47079946020347</v>
      </c>
      <c r="BP220" s="135">
        <f t="shared" si="177"/>
        <v>6.4735399730101726</v>
      </c>
      <c r="BQ220" s="135">
        <f t="shared" si="178"/>
        <v>135.94433943321363</v>
      </c>
      <c r="BR220" s="135">
        <f t="shared" si="179"/>
        <v>17.672764126317769</v>
      </c>
      <c r="BS220" s="135">
        <f t="shared" si="180"/>
        <v>153.61710355953139</v>
      </c>
      <c r="BT220" s="175">
        <v>161.29795873750797</v>
      </c>
      <c r="BU220" s="129">
        <f t="shared" si="181"/>
        <v>24.194693810626195</v>
      </c>
      <c r="BV220" s="175">
        <v>153.61710355953139</v>
      </c>
      <c r="BW220" s="135">
        <f t="shared" si="182"/>
        <v>7.6808551779765688</v>
      </c>
      <c r="BX220" s="135">
        <f t="shared" si="183"/>
        <v>161.29795873750797</v>
      </c>
      <c r="BY220" s="132">
        <f t="shared" si="184"/>
        <v>185.49265254813417</v>
      </c>
    </row>
    <row r="221" spans="1:77" ht="15.75" customHeight="1" thickTop="1" thickBot="1" x14ac:dyDescent="0.35">
      <c r="A221" s="5"/>
      <c r="B221" s="92" t="s">
        <v>413</v>
      </c>
      <c r="C221" s="95">
        <v>6862</v>
      </c>
      <c r="D221" s="88" t="s">
        <v>6</v>
      </c>
      <c r="E221" s="298" t="s">
        <v>534</v>
      </c>
      <c r="F221" s="96">
        <v>40</v>
      </c>
      <c r="G221" s="96">
        <v>52</v>
      </c>
      <c r="H221" s="96">
        <v>7.5</v>
      </c>
      <c r="I221" s="97" t="s">
        <v>7</v>
      </c>
      <c r="J221" s="93">
        <f t="shared" si="175"/>
        <v>3367.3072598742665</v>
      </c>
      <c r="K221" s="57">
        <v>140.98003979762927</v>
      </c>
      <c r="M221" s="138"/>
      <c r="N221" s="138"/>
      <c r="P221" s="132"/>
      <c r="R221" s="132"/>
      <c r="S221" s="138"/>
      <c r="U221" s="133"/>
      <c r="V221" s="138"/>
      <c r="X221" s="132"/>
      <c r="Y221" s="138"/>
      <c r="AA221" s="132"/>
      <c r="AB221" s="132">
        <f>K224</f>
        <v>688.6123</v>
      </c>
      <c r="AC221" s="138"/>
      <c r="AE221" s="134"/>
      <c r="AF221" s="187">
        <v>96.7</v>
      </c>
      <c r="AG221" s="138"/>
      <c r="AI221" s="132"/>
      <c r="AK221" s="132">
        <f t="shared" si="153"/>
        <v>14.505000000000001</v>
      </c>
      <c r="AL221" s="134">
        <f t="shared" si="154"/>
        <v>111.205</v>
      </c>
      <c r="AM221" s="129">
        <f t="shared" si="155"/>
        <v>55.088984000000004</v>
      </c>
      <c r="AN221" s="134">
        <f t="shared" si="156"/>
        <v>743.70128399999999</v>
      </c>
      <c r="AP221" s="188">
        <v>141.19</v>
      </c>
      <c r="AQ221" s="129">
        <f t="shared" si="163"/>
        <v>9.8833000000000002</v>
      </c>
      <c r="AR221" s="134">
        <f t="shared" si="164"/>
        <v>151.07329999999999</v>
      </c>
      <c r="AS221" s="188">
        <v>163.15916399999998</v>
      </c>
      <c r="AT221" s="188">
        <v>151.07329999999999</v>
      </c>
      <c r="AU221" s="129">
        <f t="shared" si="143"/>
        <v>12.085863999999999</v>
      </c>
      <c r="AV221" s="134">
        <f t="shared" si="144"/>
        <v>163.15916399999998</v>
      </c>
      <c r="AW221" s="135">
        <f t="shared" si="145"/>
        <v>13.052733119999997</v>
      </c>
      <c r="AX221" s="135">
        <f t="shared" si="146"/>
        <v>176.21189711999997</v>
      </c>
      <c r="AY221" s="188">
        <v>176.21189711999997</v>
      </c>
      <c r="AZ221" s="135">
        <f t="shared" si="147"/>
        <v>15.859070740799998</v>
      </c>
      <c r="BA221" s="135">
        <f t="shared" si="148"/>
        <v>192.07096786079998</v>
      </c>
      <c r="BB221" s="188">
        <v>192.07096786079998</v>
      </c>
      <c r="BC221" s="135">
        <f t="shared" si="149"/>
        <v>17.286387107471999</v>
      </c>
      <c r="BD221" s="135">
        <f t="shared" si="150"/>
        <v>209.35735496827198</v>
      </c>
      <c r="BE221" s="188">
        <v>209.35735496827198</v>
      </c>
      <c r="BF221" s="135">
        <f t="shared" si="151"/>
        <v>18.842161947144479</v>
      </c>
      <c r="BG221" s="135">
        <f t="shared" si="152"/>
        <v>228.19951691541647</v>
      </c>
      <c r="BH221" s="188">
        <v>255.58345894526644</v>
      </c>
      <c r="BI221" s="188">
        <v>228.19951691541647</v>
      </c>
      <c r="BJ221" s="135">
        <f t="shared" si="137"/>
        <v>27.383942029849976</v>
      </c>
      <c r="BK221" s="135">
        <f t="shared" si="138"/>
        <v>255.58345894526644</v>
      </c>
      <c r="BL221" s="135">
        <f t="shared" si="139"/>
        <v>10.223338357810658</v>
      </c>
      <c r="BM221" s="135">
        <f t="shared" si="140"/>
        <v>265.80679730307708</v>
      </c>
      <c r="BN221" s="189">
        <v>279.09713716823092</v>
      </c>
      <c r="BO221" s="189">
        <v>265.80679730307708</v>
      </c>
      <c r="BP221" s="135">
        <f t="shared" si="177"/>
        <v>13.290339865153854</v>
      </c>
      <c r="BQ221" s="135">
        <f t="shared" si="178"/>
        <v>279.09713716823092</v>
      </c>
      <c r="BR221" s="135">
        <f t="shared" si="179"/>
        <v>36.282627831870023</v>
      </c>
      <c r="BS221" s="135">
        <f t="shared" si="180"/>
        <v>315.37976500010092</v>
      </c>
      <c r="BT221" s="189">
        <v>331.14875325010598</v>
      </c>
      <c r="BU221" s="129">
        <f t="shared" si="181"/>
        <v>49.672312987515895</v>
      </c>
      <c r="BV221" s="189">
        <v>315.37976500010092</v>
      </c>
      <c r="BW221" s="135">
        <f t="shared" si="182"/>
        <v>15.768988250005044</v>
      </c>
      <c r="BX221" s="135">
        <f t="shared" si="183"/>
        <v>331.14875325010598</v>
      </c>
      <c r="BY221" s="132">
        <f t="shared" si="184"/>
        <v>380.82106623762189</v>
      </c>
    </row>
    <row r="222" spans="1:77" ht="15.75" customHeight="1" thickTop="1" x14ac:dyDescent="0.3">
      <c r="A222" s="5"/>
      <c r="B222" s="92" t="s">
        <v>414</v>
      </c>
      <c r="C222" s="95">
        <v>5691</v>
      </c>
      <c r="D222" s="88" t="s">
        <v>6</v>
      </c>
      <c r="E222" s="88" t="s">
        <v>535</v>
      </c>
      <c r="F222" s="280">
        <v>38.1</v>
      </c>
      <c r="G222" s="280">
        <v>63.55</v>
      </c>
      <c r="H222" s="280">
        <v>12.7</v>
      </c>
      <c r="I222" s="97" t="s">
        <v>7</v>
      </c>
      <c r="J222" s="93">
        <f t="shared" si="175"/>
        <v>3982.5913916322852</v>
      </c>
      <c r="K222" s="57">
        <v>185.49265254813417</v>
      </c>
      <c r="M222" s="138"/>
      <c r="N222" s="138"/>
      <c r="P222" s="132"/>
      <c r="R222" s="132"/>
      <c r="S222" s="138"/>
      <c r="U222" s="133"/>
      <c r="V222" s="138"/>
      <c r="X222" s="132"/>
      <c r="Y222" s="138"/>
      <c r="AA222" s="132"/>
      <c r="AB222" s="132">
        <f>K225</f>
        <v>860.76509999999996</v>
      </c>
      <c r="AC222" s="138"/>
      <c r="AE222" s="134"/>
      <c r="AF222" s="190"/>
      <c r="AG222" s="138"/>
      <c r="AI222" s="132"/>
      <c r="AK222" s="132"/>
      <c r="AL222" s="134"/>
      <c r="AM222" s="129">
        <f t="shared" si="155"/>
        <v>68.861207999999991</v>
      </c>
      <c r="AN222" s="134">
        <f t="shared" si="156"/>
        <v>929.62630799999999</v>
      </c>
      <c r="AP222" s="191"/>
      <c r="AR222" s="134"/>
      <c r="AS222" s="191"/>
      <c r="AT222" s="191"/>
      <c r="AV222" s="134"/>
      <c r="AW222" s="135"/>
      <c r="AX222" s="135"/>
      <c r="AY222" s="191"/>
      <c r="AZ222" s="135"/>
      <c r="BA222" s="135"/>
      <c r="BB222" s="191"/>
      <c r="BC222" s="135"/>
      <c r="BD222" s="135"/>
      <c r="BE222" s="191"/>
      <c r="BF222" s="135"/>
      <c r="BG222" s="135"/>
      <c r="BH222" s="191"/>
      <c r="BI222" s="191"/>
      <c r="BJ222" s="135"/>
      <c r="BK222" s="135"/>
      <c r="BL222" s="135"/>
      <c r="BM222" s="135"/>
      <c r="BN222" s="192">
        <v>372.13050000000004</v>
      </c>
      <c r="BO222" s="192">
        <v>354.41</v>
      </c>
      <c r="BP222" s="135">
        <f t="shared" si="177"/>
        <v>17.720500000000001</v>
      </c>
      <c r="BQ222" s="135">
        <f t="shared" si="178"/>
        <v>372.13050000000004</v>
      </c>
      <c r="BR222" s="135">
        <f t="shared" si="179"/>
        <v>48.376965000000006</v>
      </c>
      <c r="BS222" s="135">
        <f t="shared" si="180"/>
        <v>420.50746500000002</v>
      </c>
      <c r="BT222" s="192">
        <v>441.53283825000005</v>
      </c>
      <c r="BU222" s="129">
        <f t="shared" si="181"/>
        <v>66.229925737499997</v>
      </c>
      <c r="BV222" s="192">
        <v>420.50746500000002</v>
      </c>
      <c r="BW222" s="135">
        <f t="shared" si="182"/>
        <v>21.025373250000001</v>
      </c>
      <c r="BX222" s="135">
        <f t="shared" si="183"/>
        <v>441.53283825000005</v>
      </c>
      <c r="BY222" s="132">
        <f t="shared" si="184"/>
        <v>507.76276398750008</v>
      </c>
    </row>
    <row r="223" spans="1:77" ht="15.75" customHeight="1" x14ac:dyDescent="0.3">
      <c r="A223" s="5"/>
      <c r="B223" s="92" t="s">
        <v>415</v>
      </c>
      <c r="C223" s="95">
        <v>9207</v>
      </c>
      <c r="D223" s="88" t="s">
        <v>6</v>
      </c>
      <c r="E223" s="298" t="s">
        <v>536</v>
      </c>
      <c r="F223" s="96">
        <v>40</v>
      </c>
      <c r="G223" s="96">
        <v>55</v>
      </c>
      <c r="H223" s="96">
        <v>6.5</v>
      </c>
      <c r="I223" s="97" t="s">
        <v>7</v>
      </c>
      <c r="J223" s="93">
        <f t="shared" si="175"/>
        <v>4451.1315553537297</v>
      </c>
      <c r="K223" s="57">
        <v>185.49265254813417</v>
      </c>
      <c r="M223" s="138"/>
      <c r="N223" s="138"/>
      <c r="P223" s="132"/>
      <c r="R223" s="132"/>
      <c r="S223" s="138"/>
      <c r="U223" s="133"/>
      <c r="V223" s="138"/>
      <c r="X223" s="132"/>
      <c r="Y223" s="138"/>
      <c r="AA223" s="132"/>
      <c r="AB223" s="132"/>
      <c r="AC223" s="138"/>
      <c r="AE223" s="134"/>
      <c r="AF223" s="190"/>
      <c r="AG223" s="138"/>
      <c r="AI223" s="132"/>
      <c r="AK223" s="132"/>
      <c r="AL223" s="134"/>
      <c r="AN223" s="134"/>
      <c r="AP223" s="191"/>
      <c r="AR223" s="134"/>
      <c r="AS223" s="191"/>
      <c r="AT223" s="191"/>
      <c r="AV223" s="134"/>
      <c r="AW223" s="135"/>
      <c r="AX223" s="135"/>
      <c r="AY223" s="191"/>
      <c r="AZ223" s="135"/>
      <c r="BA223" s="135"/>
      <c r="BB223" s="191"/>
      <c r="BC223" s="135"/>
      <c r="BD223" s="135"/>
      <c r="BE223" s="191"/>
      <c r="BF223" s="135"/>
      <c r="BG223" s="135"/>
      <c r="BH223" s="191"/>
      <c r="BI223" s="191"/>
      <c r="BJ223" s="135"/>
      <c r="BK223" s="135"/>
      <c r="BL223" s="135"/>
      <c r="BM223" s="135"/>
      <c r="BP223" s="135">
        <f t="shared" si="177"/>
        <v>0</v>
      </c>
      <c r="BQ223" s="135">
        <f t="shared" si="178"/>
        <v>0</v>
      </c>
      <c r="BR223" s="135">
        <f t="shared" si="179"/>
        <v>0</v>
      </c>
      <c r="BS223" s="135">
        <f t="shared" si="180"/>
        <v>0</v>
      </c>
      <c r="BU223" s="129">
        <f t="shared" si="181"/>
        <v>0</v>
      </c>
      <c r="BW223" s="135">
        <f t="shared" si="182"/>
        <v>0</v>
      </c>
      <c r="BX223" s="135">
        <f t="shared" si="183"/>
        <v>0</v>
      </c>
      <c r="BY223" s="132">
        <f t="shared" si="184"/>
        <v>0</v>
      </c>
    </row>
    <row r="224" spans="1:77" ht="16.5" customHeight="1" thickBot="1" x14ac:dyDescent="0.35">
      <c r="A224" s="5"/>
      <c r="B224" s="281" t="s">
        <v>709</v>
      </c>
      <c r="C224" s="395"/>
      <c r="D224" s="352" t="s">
        <v>6</v>
      </c>
      <c r="E224" s="352" t="s">
        <v>710</v>
      </c>
      <c r="F224" s="361">
        <v>37</v>
      </c>
      <c r="G224" s="361">
        <v>62</v>
      </c>
      <c r="H224" s="361">
        <v>6.8</v>
      </c>
      <c r="I224" s="362" t="s">
        <v>7</v>
      </c>
      <c r="J224" s="94">
        <f>K226*$K$6</f>
        <v>6971.1968533296795</v>
      </c>
      <c r="K224" s="62">
        <v>688.6123</v>
      </c>
      <c r="O224" s="129">
        <f t="shared" si="185"/>
        <v>0</v>
      </c>
      <c r="P224" s="132">
        <f t="shared" si="168"/>
        <v>0</v>
      </c>
      <c r="Q224" s="129">
        <f t="shared" si="169"/>
        <v>0</v>
      </c>
      <c r="R224" s="132">
        <f t="shared" si="170"/>
        <v>0</v>
      </c>
      <c r="U224" s="133"/>
      <c r="W224" s="129">
        <f t="shared" si="166"/>
        <v>0</v>
      </c>
      <c r="X224" s="132">
        <f t="shared" si="167"/>
        <v>0</v>
      </c>
      <c r="Z224" s="129">
        <f t="shared" si="161"/>
        <v>0</v>
      </c>
      <c r="AA224" s="132">
        <f t="shared" si="162"/>
        <v>0</v>
      </c>
      <c r="AB224" s="132">
        <f>J230</f>
        <v>0</v>
      </c>
      <c r="AD224" s="129">
        <f t="shared" si="159"/>
        <v>0</v>
      </c>
      <c r="AE224" s="134">
        <f t="shared" si="160"/>
        <v>0</v>
      </c>
      <c r="AH224" s="129">
        <f t="shared" si="157"/>
        <v>0</v>
      </c>
      <c r="AI224" s="132">
        <f t="shared" si="158"/>
        <v>0</v>
      </c>
      <c r="AK224" s="132"/>
      <c r="AL224" s="134">
        <f t="shared" si="154"/>
        <v>0</v>
      </c>
      <c r="AM224" s="129">
        <f t="shared" si="155"/>
        <v>0</v>
      </c>
      <c r="AN224" s="134">
        <f t="shared" si="156"/>
        <v>0</v>
      </c>
      <c r="AQ224" s="129">
        <f t="shared" si="163"/>
        <v>0</v>
      </c>
      <c r="AR224" s="134">
        <f t="shared" si="164"/>
        <v>0</v>
      </c>
      <c r="AU224" s="129">
        <f t="shared" si="143"/>
        <v>0</v>
      </c>
      <c r="AV224" s="134">
        <f t="shared" si="144"/>
        <v>0</v>
      </c>
      <c r="AW224" s="135"/>
      <c r="AX224" s="135"/>
      <c r="AZ224" s="135">
        <f t="shared" si="147"/>
        <v>0</v>
      </c>
      <c r="BA224" s="135">
        <f t="shared" si="148"/>
        <v>0</v>
      </c>
      <c r="BC224" s="135">
        <f t="shared" si="149"/>
        <v>0</v>
      </c>
      <c r="BD224" s="135">
        <f t="shared" si="150"/>
        <v>0</v>
      </c>
      <c r="BF224" s="135">
        <f t="shared" si="151"/>
        <v>0</v>
      </c>
      <c r="BG224" s="135">
        <f t="shared" si="152"/>
        <v>0</v>
      </c>
      <c r="BJ224" s="135">
        <f t="shared" si="137"/>
        <v>0</v>
      </c>
      <c r="BK224" s="135">
        <f t="shared" si="138"/>
        <v>0</v>
      </c>
      <c r="BL224" s="135">
        <f t="shared" si="139"/>
        <v>0</v>
      </c>
      <c r="BM224" s="135">
        <f t="shared" si="140"/>
        <v>0</v>
      </c>
      <c r="BP224" s="135">
        <f t="shared" si="177"/>
        <v>0</v>
      </c>
      <c r="BQ224" s="135">
        <f t="shared" si="178"/>
        <v>0</v>
      </c>
      <c r="BR224" s="135">
        <f t="shared" si="179"/>
        <v>0</v>
      </c>
      <c r="BS224" s="135">
        <f t="shared" si="180"/>
        <v>0</v>
      </c>
      <c r="BU224" s="129">
        <f t="shared" si="181"/>
        <v>0</v>
      </c>
      <c r="BW224" s="135">
        <f t="shared" si="182"/>
        <v>0</v>
      </c>
      <c r="BX224" s="135">
        <f t="shared" si="183"/>
        <v>0</v>
      </c>
      <c r="BY224" s="132">
        <f t="shared" si="184"/>
        <v>0</v>
      </c>
    </row>
    <row r="225" spans="1:77" ht="16.5" customHeight="1" thickBot="1" x14ac:dyDescent="0.35">
      <c r="A225" s="5"/>
      <c r="B225" s="89" t="s">
        <v>280</v>
      </c>
      <c r="C225" s="103">
        <v>8721</v>
      </c>
      <c r="D225" s="104" t="s">
        <v>32</v>
      </c>
      <c r="E225" s="90" t="s">
        <v>199</v>
      </c>
      <c r="F225" s="414">
        <v>40</v>
      </c>
      <c r="G225" s="414">
        <v>55</v>
      </c>
      <c r="H225" s="122">
        <v>8</v>
      </c>
      <c r="I225" s="106" t="s">
        <v>8</v>
      </c>
      <c r="J225" s="91">
        <f>K222*$K$6</f>
        <v>5856.5184137304359</v>
      </c>
      <c r="K225" s="62">
        <v>860.76509999999996</v>
      </c>
      <c r="M225" s="193">
        <v>81.60332337828001</v>
      </c>
      <c r="N225" s="193">
        <v>76.984267338000009</v>
      </c>
      <c r="O225" s="129">
        <f t="shared" si="185"/>
        <v>4.6190560402800003</v>
      </c>
      <c r="P225" s="132">
        <f t="shared" si="168"/>
        <v>81.60332337828001</v>
      </c>
      <c r="Q225" s="129">
        <f t="shared" si="169"/>
        <v>10.608432039176401</v>
      </c>
      <c r="R225" s="132">
        <f t="shared" si="170"/>
        <v>92.211755417456416</v>
      </c>
      <c r="S225" s="193">
        <v>92.211755417456416</v>
      </c>
      <c r="T225" s="129">
        <f t="shared" si="171"/>
        <v>9.2211755417456427</v>
      </c>
      <c r="U225" s="133">
        <f t="shared" si="172"/>
        <v>101.43293095920205</v>
      </c>
      <c r="V225" s="193">
        <v>101.43293095920205</v>
      </c>
      <c r="W225" s="129">
        <f t="shared" si="166"/>
        <v>6.085975857552123</v>
      </c>
      <c r="X225" s="132">
        <f t="shared" si="167"/>
        <v>107.51890681675418</v>
      </c>
      <c r="Y225" s="193">
        <v>107.51890681675418</v>
      </c>
      <c r="Z225" s="129">
        <f t="shared" si="161"/>
        <v>8.6015125453403343</v>
      </c>
      <c r="AA225" s="132">
        <f t="shared" si="162"/>
        <v>116.12041936209451</v>
      </c>
      <c r="AB225" s="132">
        <f>K229</f>
        <v>457.84748370982345</v>
      </c>
      <c r="AC225" s="193">
        <v>116.12041936209451</v>
      </c>
      <c r="AD225" s="129">
        <f t="shared" si="159"/>
        <v>11.612041936209451</v>
      </c>
      <c r="AE225" s="134">
        <f t="shared" si="160"/>
        <v>127.73246129830396</v>
      </c>
      <c r="AF225" s="193">
        <v>136.67373358918525</v>
      </c>
      <c r="AG225" s="193">
        <v>127.73246129830396</v>
      </c>
      <c r="AH225" s="129">
        <f t="shared" si="157"/>
        <v>8.9412722908812761</v>
      </c>
      <c r="AI225" s="132">
        <f t="shared" si="158"/>
        <v>136.67373358918525</v>
      </c>
      <c r="AK225" s="132">
        <f t="shared" si="153"/>
        <v>20.501060038377787</v>
      </c>
      <c r="AL225" s="134">
        <f t="shared" si="154"/>
        <v>157.17479362756302</v>
      </c>
      <c r="AM225" s="129">
        <f t="shared" si="155"/>
        <v>36.627798696785874</v>
      </c>
      <c r="AN225" s="134">
        <f t="shared" si="156"/>
        <v>494.47528240660932</v>
      </c>
      <c r="AQ225" s="129">
        <f t="shared" si="163"/>
        <v>0</v>
      </c>
      <c r="AR225" s="134">
        <f t="shared" si="164"/>
        <v>0</v>
      </c>
      <c r="AS225" s="193">
        <v>196.16039999999998</v>
      </c>
      <c r="AT225" s="193">
        <v>181.63</v>
      </c>
      <c r="AU225" s="129">
        <f t="shared" si="143"/>
        <v>14.5304</v>
      </c>
      <c r="AV225" s="134">
        <f t="shared" si="144"/>
        <v>196.16039999999998</v>
      </c>
      <c r="AW225" s="135">
        <f t="shared" si="145"/>
        <v>15.692831999999999</v>
      </c>
      <c r="AX225" s="135">
        <f t="shared" si="146"/>
        <v>211.85323199999999</v>
      </c>
      <c r="AY225" s="193">
        <v>211.85323199999999</v>
      </c>
      <c r="AZ225" s="135">
        <f t="shared" si="147"/>
        <v>19.066790879999999</v>
      </c>
      <c r="BA225" s="135">
        <f t="shared" si="148"/>
        <v>230.92002287999998</v>
      </c>
      <c r="BB225" s="193">
        <v>230.92002287999998</v>
      </c>
      <c r="BC225" s="135">
        <f t="shared" si="149"/>
        <v>20.782802059200002</v>
      </c>
      <c r="BD225" s="135">
        <f t="shared" si="150"/>
        <v>251.70282493919999</v>
      </c>
      <c r="BE225" s="193">
        <v>251.70282493919999</v>
      </c>
      <c r="BF225" s="135">
        <f t="shared" si="151"/>
        <v>22.653254244527997</v>
      </c>
      <c r="BG225" s="135">
        <f t="shared" si="152"/>
        <v>274.35607918372796</v>
      </c>
      <c r="BH225" s="193">
        <v>307.27880868577529</v>
      </c>
      <c r="BI225" s="193">
        <v>274.35607918372796</v>
      </c>
      <c r="BJ225" s="135">
        <f t="shared" si="137"/>
        <v>32.92272950204736</v>
      </c>
      <c r="BK225" s="135">
        <f t="shared" si="138"/>
        <v>307.27880868577529</v>
      </c>
      <c r="BL225" s="135">
        <f t="shared" si="139"/>
        <v>12.291152347431012</v>
      </c>
      <c r="BM225" s="135">
        <f t="shared" si="140"/>
        <v>319.56996103320631</v>
      </c>
      <c r="BN225" s="193">
        <v>335.54845908486664</v>
      </c>
      <c r="BO225" s="193">
        <v>319.56996103320631</v>
      </c>
      <c r="BP225" s="135">
        <f t="shared" si="177"/>
        <v>15.978498051660315</v>
      </c>
      <c r="BQ225" s="135">
        <f t="shared" si="178"/>
        <v>335.54845908486664</v>
      </c>
      <c r="BR225" s="135">
        <f t="shared" si="179"/>
        <v>43.621299681032667</v>
      </c>
      <c r="BS225" s="135">
        <f t="shared" si="180"/>
        <v>379.1697587658993</v>
      </c>
      <c r="BT225" s="193">
        <v>398.12824670419428</v>
      </c>
      <c r="BU225" s="129">
        <f t="shared" si="181"/>
        <v>59.71923700562914</v>
      </c>
      <c r="BV225" s="193">
        <v>379.1697587658993</v>
      </c>
      <c r="BW225" s="135">
        <f t="shared" si="182"/>
        <v>18.958487938294965</v>
      </c>
      <c r="BX225" s="135">
        <f t="shared" si="183"/>
        <v>398.12824670419428</v>
      </c>
      <c r="BY225" s="132">
        <f t="shared" si="184"/>
        <v>457.84748370982345</v>
      </c>
    </row>
    <row r="226" spans="1:77" ht="16.5" customHeight="1" thickBot="1" x14ac:dyDescent="0.35">
      <c r="A226" s="5"/>
      <c r="B226" s="281" t="s">
        <v>281</v>
      </c>
      <c r="C226" s="286">
        <v>8721</v>
      </c>
      <c r="D226" s="415" t="s">
        <v>32</v>
      </c>
      <c r="E226" s="287" t="s">
        <v>200</v>
      </c>
      <c r="F226" s="416">
        <v>40</v>
      </c>
      <c r="G226" s="416">
        <v>55</v>
      </c>
      <c r="H226" s="413">
        <v>8</v>
      </c>
      <c r="I226" s="289" t="s">
        <v>9</v>
      </c>
      <c r="J226" s="94">
        <f>K223*$K$6</f>
        <v>5856.5184137304359</v>
      </c>
      <c r="K226" s="62">
        <v>220.79769999999999</v>
      </c>
      <c r="O226" s="129">
        <f t="shared" si="185"/>
        <v>0</v>
      </c>
      <c r="P226" s="132">
        <f t="shared" si="168"/>
        <v>0</v>
      </c>
      <c r="Q226" s="129">
        <f t="shared" si="169"/>
        <v>0</v>
      </c>
      <c r="R226" s="132">
        <f t="shared" si="170"/>
        <v>0</v>
      </c>
      <c r="U226" s="133"/>
      <c r="W226" s="129">
        <f t="shared" si="166"/>
        <v>0</v>
      </c>
      <c r="X226" s="132">
        <f t="shared" si="167"/>
        <v>0</v>
      </c>
      <c r="Z226" s="129">
        <f t="shared" si="161"/>
        <v>0</v>
      </c>
      <c r="AA226" s="132">
        <f t="shared" si="162"/>
        <v>0</v>
      </c>
      <c r="AB226" s="132">
        <f>J232</f>
        <v>0</v>
      </c>
      <c r="AD226" s="129">
        <f t="shared" si="159"/>
        <v>0</v>
      </c>
      <c r="AE226" s="134">
        <f t="shared" si="160"/>
        <v>0</v>
      </c>
      <c r="AH226" s="129">
        <f t="shared" si="157"/>
        <v>0</v>
      </c>
      <c r="AI226" s="132">
        <f t="shared" si="158"/>
        <v>0</v>
      </c>
      <c r="AK226" s="132"/>
      <c r="AL226" s="134">
        <f t="shared" si="154"/>
        <v>0</v>
      </c>
      <c r="AM226" s="129">
        <f t="shared" si="155"/>
        <v>0</v>
      </c>
      <c r="AN226" s="134">
        <f t="shared" si="156"/>
        <v>0</v>
      </c>
      <c r="AQ226" s="129">
        <f t="shared" si="163"/>
        <v>0</v>
      </c>
      <c r="AR226" s="134">
        <f t="shared" si="164"/>
        <v>0</v>
      </c>
      <c r="AU226" s="129">
        <f t="shared" si="143"/>
        <v>0</v>
      </c>
      <c r="AV226" s="134">
        <f t="shared" si="144"/>
        <v>0</v>
      </c>
      <c r="AW226" s="135"/>
      <c r="AX226" s="135"/>
      <c r="AZ226" s="135">
        <f t="shared" si="147"/>
        <v>0</v>
      </c>
      <c r="BA226" s="135">
        <f t="shared" si="148"/>
        <v>0</v>
      </c>
      <c r="BC226" s="135">
        <f t="shared" si="149"/>
        <v>0</v>
      </c>
      <c r="BD226" s="135">
        <f t="shared" si="150"/>
        <v>0</v>
      </c>
      <c r="BF226" s="135">
        <f t="shared" si="151"/>
        <v>0</v>
      </c>
      <c r="BG226" s="135">
        <f t="shared" si="152"/>
        <v>0</v>
      </c>
      <c r="BJ226" s="135">
        <f t="shared" si="137"/>
        <v>0</v>
      </c>
      <c r="BK226" s="135">
        <f t="shared" si="138"/>
        <v>0</v>
      </c>
      <c r="BL226" s="135">
        <f t="shared" si="139"/>
        <v>0</v>
      </c>
      <c r="BM226" s="135">
        <f t="shared" si="140"/>
        <v>0</v>
      </c>
      <c r="BP226" s="135">
        <f t="shared" si="177"/>
        <v>0</v>
      </c>
      <c r="BQ226" s="135">
        <f t="shared" si="178"/>
        <v>0</v>
      </c>
      <c r="BR226" s="135">
        <f t="shared" si="179"/>
        <v>0</v>
      </c>
      <c r="BS226" s="135">
        <f t="shared" si="180"/>
        <v>0</v>
      </c>
      <c r="BU226" s="129">
        <f t="shared" si="181"/>
        <v>0</v>
      </c>
      <c r="BW226" s="135">
        <f t="shared" si="182"/>
        <v>0</v>
      </c>
      <c r="BX226" s="135">
        <f t="shared" si="183"/>
        <v>0</v>
      </c>
      <c r="BY226" s="132">
        <f t="shared" si="184"/>
        <v>0</v>
      </c>
    </row>
    <row r="227" spans="1:77" ht="16.5" customHeight="1" thickBot="1" x14ac:dyDescent="0.35">
      <c r="A227" s="5"/>
      <c r="B227" s="89" t="s">
        <v>574</v>
      </c>
      <c r="C227" s="404"/>
      <c r="D227" s="405" t="s">
        <v>572</v>
      </c>
      <c r="E227" s="406" t="s">
        <v>575</v>
      </c>
      <c r="F227" s="417"/>
      <c r="G227" s="417"/>
      <c r="H227" s="408"/>
      <c r="I227" s="380"/>
      <c r="J227" s="91">
        <f>K224*$K$6</f>
        <v>21741.403551414322</v>
      </c>
      <c r="K227" s="58"/>
      <c r="M227" s="137">
        <v>69.819227458997219</v>
      </c>
      <c r="N227" s="137">
        <v>65.867195716035113</v>
      </c>
      <c r="O227" s="129">
        <f t="shared" si="185"/>
        <v>3.9520317429621068</v>
      </c>
      <c r="P227" s="132">
        <f t="shared" si="168"/>
        <v>69.819227458997219</v>
      </c>
      <c r="Q227" s="129">
        <f t="shared" si="169"/>
        <v>9.0764995696696396</v>
      </c>
      <c r="R227" s="132">
        <f t="shared" si="170"/>
        <v>78.895727028666855</v>
      </c>
      <c r="S227" s="137">
        <v>78.895727028666855</v>
      </c>
      <c r="T227" s="129">
        <f t="shared" si="171"/>
        <v>7.8895727028666851</v>
      </c>
      <c r="U227" s="133">
        <f t="shared" si="172"/>
        <v>86.785299731533541</v>
      </c>
      <c r="V227" s="137">
        <v>86.785299731533541</v>
      </c>
      <c r="W227" s="129">
        <f t="shared" si="166"/>
        <v>5.2071179838920125</v>
      </c>
      <c r="X227" s="132">
        <f t="shared" si="167"/>
        <v>91.99241771542556</v>
      </c>
      <c r="Y227" s="137">
        <v>91.99241771542556</v>
      </c>
      <c r="Z227" s="129">
        <f t="shared" si="161"/>
        <v>7.3593934172340445</v>
      </c>
      <c r="AA227" s="132">
        <f t="shared" si="162"/>
        <v>99.351811132659606</v>
      </c>
      <c r="AB227" s="132">
        <f>K231</f>
        <v>406.39</v>
      </c>
      <c r="AC227" s="137">
        <v>99.351811132659606</v>
      </c>
      <c r="AD227" s="129">
        <f t="shared" si="159"/>
        <v>9.9351811132659602</v>
      </c>
      <c r="AE227" s="134">
        <f t="shared" si="160"/>
        <v>109.28699224592556</v>
      </c>
      <c r="AF227" s="137">
        <v>116.93708170314035</v>
      </c>
      <c r="AG227" s="137">
        <v>109.28699224592556</v>
      </c>
      <c r="AH227" s="129">
        <f t="shared" si="157"/>
        <v>7.6500894572147882</v>
      </c>
      <c r="AI227" s="132">
        <f t="shared" si="158"/>
        <v>116.93708170314035</v>
      </c>
      <c r="AK227" s="132">
        <f t="shared" si="153"/>
        <v>17.540562255471052</v>
      </c>
      <c r="AL227" s="134">
        <f t="shared" si="154"/>
        <v>134.4776439586114</v>
      </c>
      <c r="AM227" s="129">
        <f t="shared" si="155"/>
        <v>32.511200000000002</v>
      </c>
      <c r="AN227" s="134">
        <f t="shared" si="156"/>
        <v>438.90120000000002</v>
      </c>
      <c r="AP227" s="137">
        <v>145.2358554753003</v>
      </c>
      <c r="AQ227" s="129">
        <f t="shared" si="163"/>
        <v>10.16650988327102</v>
      </c>
      <c r="AR227" s="134">
        <f t="shared" si="164"/>
        <v>155.40236535857133</v>
      </c>
      <c r="AS227" s="137">
        <v>167.83455458725703</v>
      </c>
      <c r="AT227" s="137">
        <v>155.40236535857133</v>
      </c>
      <c r="AU227" s="129">
        <f t="shared" si="143"/>
        <v>12.432189228685706</v>
      </c>
      <c r="AV227" s="134">
        <f t="shared" si="144"/>
        <v>167.83455458725703</v>
      </c>
      <c r="AW227" s="135">
        <f t="shared" si="145"/>
        <v>13.426764366980562</v>
      </c>
      <c r="AX227" s="135">
        <f t="shared" si="146"/>
        <v>181.26131895423759</v>
      </c>
      <c r="AY227" s="137">
        <v>181.26131895423759</v>
      </c>
      <c r="AZ227" s="135">
        <f t="shared" si="147"/>
        <v>16.313518705881386</v>
      </c>
      <c r="BA227" s="135">
        <f t="shared" si="148"/>
        <v>197.57483766011899</v>
      </c>
      <c r="BB227" s="137">
        <v>197.57483766011899</v>
      </c>
      <c r="BC227" s="135">
        <f t="shared" si="149"/>
        <v>17.781735389410709</v>
      </c>
      <c r="BD227" s="135">
        <f t="shared" si="150"/>
        <v>215.35657304952969</v>
      </c>
      <c r="BE227" s="137">
        <v>215.35657304952969</v>
      </c>
      <c r="BF227" s="135">
        <f t="shared" si="151"/>
        <v>19.382091574457668</v>
      </c>
      <c r="BG227" s="135">
        <f t="shared" si="152"/>
        <v>234.73866462398735</v>
      </c>
      <c r="BH227" s="137">
        <v>262.90730437886583</v>
      </c>
      <c r="BI227" s="137">
        <v>234.73866462398735</v>
      </c>
      <c r="BJ227" s="135">
        <f t="shared" si="137"/>
        <v>28.16863975487848</v>
      </c>
      <c r="BK227" s="135">
        <f t="shared" si="138"/>
        <v>262.90730437886583</v>
      </c>
      <c r="BL227" s="135">
        <f t="shared" si="139"/>
        <v>10.516292175154634</v>
      </c>
      <c r="BM227" s="135">
        <f t="shared" si="140"/>
        <v>273.42359655402049</v>
      </c>
      <c r="BN227" s="137">
        <v>287.09477638172154</v>
      </c>
      <c r="BO227" s="137">
        <v>273.42359655402049</v>
      </c>
      <c r="BP227" s="135">
        <f t="shared" si="177"/>
        <v>13.671179827701025</v>
      </c>
      <c r="BQ227" s="135">
        <f t="shared" si="178"/>
        <v>287.09477638172154</v>
      </c>
      <c r="BR227" s="135">
        <f t="shared" si="179"/>
        <v>37.3223209296238</v>
      </c>
      <c r="BS227" s="135">
        <f t="shared" si="180"/>
        <v>324.41709731134534</v>
      </c>
      <c r="BT227" s="137">
        <v>340.63795217691262</v>
      </c>
      <c r="BU227" s="129">
        <f t="shared" si="181"/>
        <v>51.095692826536897</v>
      </c>
      <c r="BV227" s="137">
        <v>324.41709731134534</v>
      </c>
      <c r="BW227" s="135">
        <f t="shared" si="182"/>
        <v>16.220854865567269</v>
      </c>
      <c r="BX227" s="135">
        <f t="shared" si="183"/>
        <v>340.63795217691262</v>
      </c>
      <c r="BY227" s="132">
        <f t="shared" si="184"/>
        <v>391.73364500344951</v>
      </c>
    </row>
    <row r="228" spans="1:77" ht="16.5" customHeight="1" thickTop="1" thickBot="1" x14ac:dyDescent="0.35">
      <c r="A228" s="5"/>
      <c r="B228" s="92" t="s">
        <v>617</v>
      </c>
      <c r="C228" s="99"/>
      <c r="D228" s="312" t="s">
        <v>572</v>
      </c>
      <c r="E228" s="100" t="s">
        <v>618</v>
      </c>
      <c r="F228" s="321"/>
      <c r="G228" s="321"/>
      <c r="H228" s="115"/>
      <c r="I228" s="102"/>
      <c r="J228" s="93">
        <f>K225*$K$6</f>
        <v>27176.74575675384</v>
      </c>
      <c r="M228" s="194">
        <v>31.258552000000002</v>
      </c>
      <c r="N228" s="194">
        <v>29.4892</v>
      </c>
      <c r="O228" s="129">
        <f t="shared" si="185"/>
        <v>1.769352</v>
      </c>
      <c r="P228" s="132">
        <f t="shared" si="168"/>
        <v>31.258552000000002</v>
      </c>
      <c r="Q228" s="129">
        <f t="shared" si="169"/>
        <v>4.0636117599999997</v>
      </c>
      <c r="R228" s="132">
        <f t="shared" si="170"/>
        <v>35.322163760000002</v>
      </c>
      <c r="S228" s="194">
        <v>35.322163760000002</v>
      </c>
      <c r="T228" s="129">
        <f t="shared" si="171"/>
        <v>3.532216376</v>
      </c>
      <c r="U228" s="133">
        <f t="shared" si="172"/>
        <v>38.854380136000003</v>
      </c>
      <c r="V228" s="194">
        <v>38.854380136000003</v>
      </c>
      <c r="W228" s="129">
        <f t="shared" si="166"/>
        <v>2.3312628081600004</v>
      </c>
      <c r="X228" s="132">
        <f t="shared" si="167"/>
        <v>41.185642944160001</v>
      </c>
      <c r="Y228" s="194">
        <v>41.185642944160001</v>
      </c>
      <c r="Z228" s="129">
        <f t="shared" si="161"/>
        <v>3.2948514355328</v>
      </c>
      <c r="AA228" s="132">
        <f t="shared" si="162"/>
        <v>44.4804943796928</v>
      </c>
      <c r="AB228" s="132">
        <f>K232</f>
        <v>175.38186769083069</v>
      </c>
      <c r="AC228" s="194">
        <v>44.4804943796928</v>
      </c>
      <c r="AD228" s="129">
        <f t="shared" si="159"/>
        <v>4.4480494379692797</v>
      </c>
      <c r="AE228" s="134">
        <f t="shared" si="160"/>
        <v>48.928543817662081</v>
      </c>
      <c r="AF228" s="194">
        <v>52.353541884898426</v>
      </c>
      <c r="AG228" s="194">
        <v>48.928543817662081</v>
      </c>
      <c r="AH228" s="129">
        <f t="shared" si="157"/>
        <v>3.4249980672363454</v>
      </c>
      <c r="AI228" s="132">
        <f t="shared" si="158"/>
        <v>52.353541884898426</v>
      </c>
      <c r="AK228" s="132">
        <f t="shared" si="153"/>
        <v>7.8530312827347633</v>
      </c>
      <c r="AL228" s="134">
        <f t="shared" si="154"/>
        <v>60.206573167633188</v>
      </c>
      <c r="AM228" s="129">
        <f t="shared" si="155"/>
        <v>14.030549415266455</v>
      </c>
      <c r="AN228" s="134">
        <f t="shared" si="156"/>
        <v>189.41241710609714</v>
      </c>
      <c r="AP228" s="194">
        <v>65.023099021043848</v>
      </c>
      <c r="AQ228" s="129">
        <f t="shared" si="163"/>
        <v>4.5516169314730694</v>
      </c>
      <c r="AR228" s="134">
        <f t="shared" si="164"/>
        <v>69.574715952516911</v>
      </c>
      <c r="AS228" s="194">
        <v>75.140693228718263</v>
      </c>
      <c r="AT228" s="194">
        <v>69.574715952516911</v>
      </c>
      <c r="AU228" s="129">
        <f t="shared" si="143"/>
        <v>5.5659772762013526</v>
      </c>
      <c r="AV228" s="134">
        <f t="shared" si="144"/>
        <v>75.140693228718263</v>
      </c>
      <c r="AW228" s="135">
        <f t="shared" si="145"/>
        <v>6.0112554582974607</v>
      </c>
      <c r="AX228" s="135">
        <f t="shared" si="146"/>
        <v>81.151948687015718</v>
      </c>
      <c r="AY228" s="194">
        <v>81.151948687015718</v>
      </c>
      <c r="AZ228" s="135">
        <f t="shared" si="147"/>
        <v>7.3036753818314146</v>
      </c>
      <c r="BA228" s="135">
        <f t="shared" si="148"/>
        <v>88.455624068847129</v>
      </c>
      <c r="BB228" s="194">
        <v>88.455624068847129</v>
      </c>
      <c r="BC228" s="135">
        <f t="shared" si="149"/>
        <v>7.9610061661962419</v>
      </c>
      <c r="BD228" s="135">
        <f t="shared" si="150"/>
        <v>96.416630235043371</v>
      </c>
      <c r="BE228" s="194">
        <v>96.416630235043371</v>
      </c>
      <c r="BF228" s="135">
        <f t="shared" si="151"/>
        <v>8.6774967211539025</v>
      </c>
      <c r="BG228" s="135">
        <f t="shared" si="152"/>
        <v>105.09412695619727</v>
      </c>
      <c r="BH228" s="194">
        <v>117.70542219094094</v>
      </c>
      <c r="BI228" s="194">
        <v>105.09412695619727</v>
      </c>
      <c r="BJ228" s="135">
        <f t="shared" si="137"/>
        <v>12.611295234743672</v>
      </c>
      <c r="BK228" s="135">
        <f t="shared" si="138"/>
        <v>117.70542219094094</v>
      </c>
      <c r="BL228" s="135">
        <f t="shared" si="139"/>
        <v>4.7082168876376373</v>
      </c>
      <c r="BM228" s="135">
        <f t="shared" si="140"/>
        <v>122.41363907857857</v>
      </c>
      <c r="BN228" s="195">
        <v>128.53432103250751</v>
      </c>
      <c r="BO228" s="195">
        <v>122.41363907857857</v>
      </c>
      <c r="BP228" s="135">
        <f t="shared" si="177"/>
        <v>6.1206819539289281</v>
      </c>
      <c r="BQ228" s="135">
        <f t="shared" si="178"/>
        <v>128.53432103250751</v>
      </c>
      <c r="BR228" s="135">
        <f t="shared" si="179"/>
        <v>16.709461734225975</v>
      </c>
      <c r="BS228" s="135">
        <f t="shared" si="180"/>
        <v>145.24378276673349</v>
      </c>
      <c r="BT228" s="195">
        <v>152.50597190507017</v>
      </c>
      <c r="BU228" s="129">
        <f t="shared" si="181"/>
        <v>22.875895785760523</v>
      </c>
      <c r="BV228" s="195">
        <v>145.24378276673349</v>
      </c>
      <c r="BW228" s="135">
        <f t="shared" si="182"/>
        <v>7.2621891383366748</v>
      </c>
      <c r="BX228" s="135">
        <f t="shared" si="183"/>
        <v>152.50597190507017</v>
      </c>
      <c r="BY228" s="132">
        <f t="shared" si="184"/>
        <v>175.38186769083069</v>
      </c>
    </row>
    <row r="229" spans="1:77" ht="16.5" customHeight="1" thickTop="1" thickBot="1" x14ac:dyDescent="0.35">
      <c r="A229" s="5"/>
      <c r="B229" s="107"/>
      <c r="C229" s="108"/>
      <c r="D229" s="109"/>
      <c r="E229" s="109"/>
      <c r="F229" s="110"/>
      <c r="G229" s="110"/>
      <c r="H229" s="110"/>
      <c r="I229" s="111"/>
      <c r="J229" s="94"/>
      <c r="K229" s="57">
        <v>457.84748370982345</v>
      </c>
      <c r="M229" s="131">
        <v>25.93092486326929</v>
      </c>
      <c r="N229" s="131">
        <v>24.463136663461594</v>
      </c>
      <c r="O229" s="129">
        <f t="shared" si="185"/>
        <v>1.4677881998076956</v>
      </c>
      <c r="P229" s="132">
        <f t="shared" si="168"/>
        <v>25.93092486326929</v>
      </c>
      <c r="Q229" s="129">
        <f t="shared" si="169"/>
        <v>3.3710202322250078</v>
      </c>
      <c r="R229" s="132">
        <f t="shared" si="170"/>
        <v>29.301945095494297</v>
      </c>
      <c r="S229" s="131">
        <v>29.301945095494297</v>
      </c>
      <c r="T229" s="129">
        <f t="shared" si="171"/>
        <v>2.9301945095494295</v>
      </c>
      <c r="U229" s="133">
        <f t="shared" si="172"/>
        <v>32.232139605043727</v>
      </c>
      <c r="V229" s="131">
        <v>32.232139605043727</v>
      </c>
      <c r="W229" s="129">
        <f t="shared" si="166"/>
        <v>1.9339283763026236</v>
      </c>
      <c r="X229" s="132">
        <f t="shared" si="167"/>
        <v>34.166067981346352</v>
      </c>
      <c r="Y229" s="131">
        <v>34.166067981346352</v>
      </c>
      <c r="Z229" s="129">
        <f t="shared" si="161"/>
        <v>2.7332854385077083</v>
      </c>
      <c r="AA229" s="132">
        <f t="shared" si="162"/>
        <v>36.899353419854059</v>
      </c>
      <c r="AB229" s="132">
        <f>K233</f>
        <v>145.49023363176792</v>
      </c>
      <c r="AC229" s="131">
        <v>36.899353419854059</v>
      </c>
      <c r="AD229" s="129">
        <f t="shared" si="159"/>
        <v>3.689935341985406</v>
      </c>
      <c r="AE229" s="134">
        <f t="shared" si="160"/>
        <v>40.589288761839462</v>
      </c>
      <c r="AF229" s="131">
        <v>43.430538975168226</v>
      </c>
      <c r="AG229" s="131">
        <v>40.589288761839462</v>
      </c>
      <c r="AH229" s="129">
        <f t="shared" si="157"/>
        <v>2.8412502133287627</v>
      </c>
      <c r="AI229" s="132">
        <f t="shared" si="158"/>
        <v>43.430538975168226</v>
      </c>
      <c r="AK229" s="132">
        <f t="shared" si="153"/>
        <v>6.5145808462752335</v>
      </c>
      <c r="AL229" s="134">
        <f t="shared" si="154"/>
        <v>49.945119821443456</v>
      </c>
      <c r="AM229" s="129">
        <f t="shared" si="155"/>
        <v>11.639218690541433</v>
      </c>
      <c r="AN229" s="134">
        <f t="shared" si="156"/>
        <v>157.12945232230936</v>
      </c>
      <c r="AP229" s="131">
        <v>53.940729407158933</v>
      </c>
      <c r="AQ229" s="129">
        <f t="shared" si="163"/>
        <v>3.7758510585011256</v>
      </c>
      <c r="AR229" s="134">
        <f t="shared" si="164"/>
        <v>57.716580465660059</v>
      </c>
      <c r="AS229" s="131">
        <v>62.333906902912865</v>
      </c>
      <c r="AT229" s="131">
        <v>57.716580465660059</v>
      </c>
      <c r="AU229" s="129">
        <f t="shared" si="143"/>
        <v>4.6173264372528049</v>
      </c>
      <c r="AV229" s="134">
        <f t="shared" si="144"/>
        <v>62.333906902912865</v>
      </c>
      <c r="AW229" s="135">
        <f t="shared" si="145"/>
        <v>4.9867125522330289</v>
      </c>
      <c r="AX229" s="135">
        <f t="shared" si="146"/>
        <v>67.320619455145888</v>
      </c>
      <c r="AY229" s="131">
        <v>67.320619455145888</v>
      </c>
      <c r="AZ229" s="135">
        <f t="shared" si="147"/>
        <v>6.0588557509631302</v>
      </c>
      <c r="BA229" s="135">
        <f t="shared" si="148"/>
        <v>73.379475206109021</v>
      </c>
      <c r="BB229" s="131">
        <v>73.379475206109021</v>
      </c>
      <c r="BC229" s="135">
        <f t="shared" si="149"/>
        <v>6.6041527685498123</v>
      </c>
      <c r="BD229" s="135">
        <f t="shared" si="150"/>
        <v>79.98362797465883</v>
      </c>
      <c r="BE229" s="131">
        <v>79.98362797465883</v>
      </c>
      <c r="BF229" s="135">
        <f t="shared" si="151"/>
        <v>7.1985265177192952</v>
      </c>
      <c r="BG229" s="135">
        <f t="shared" si="152"/>
        <v>87.182154492378132</v>
      </c>
      <c r="BH229" s="131">
        <v>97.644013031463501</v>
      </c>
      <c r="BI229" s="131">
        <v>87.182154492378132</v>
      </c>
      <c r="BJ229" s="135">
        <f t="shared" si="137"/>
        <v>10.461858539085375</v>
      </c>
      <c r="BK229" s="135">
        <f t="shared" si="138"/>
        <v>97.644013031463501</v>
      </c>
      <c r="BL229" s="135">
        <f t="shared" si="139"/>
        <v>3.9057605212585402</v>
      </c>
      <c r="BM229" s="135">
        <f t="shared" si="140"/>
        <v>101.54977355272204</v>
      </c>
      <c r="BN229" s="131">
        <v>106.62726223035814</v>
      </c>
      <c r="BO229" s="131">
        <v>101.54977355272204</v>
      </c>
      <c r="BP229" s="135">
        <f t="shared" si="177"/>
        <v>5.0774886776361017</v>
      </c>
      <c r="BQ229" s="135">
        <f t="shared" si="178"/>
        <v>106.62726223035814</v>
      </c>
      <c r="BR229" s="135">
        <f t="shared" si="179"/>
        <v>13.861544089946559</v>
      </c>
      <c r="BS229" s="135">
        <f t="shared" si="180"/>
        <v>120.4888063203047</v>
      </c>
      <c r="BT229" s="131">
        <v>126.51324663631993</v>
      </c>
      <c r="BU229" s="129">
        <f t="shared" si="181"/>
        <v>18.976986995447991</v>
      </c>
      <c r="BV229" s="131">
        <v>120.4888063203047</v>
      </c>
      <c r="BW229" s="135">
        <f t="shared" si="182"/>
        <v>6.0244403160152347</v>
      </c>
      <c r="BX229" s="135">
        <f t="shared" si="183"/>
        <v>126.51324663631993</v>
      </c>
      <c r="BY229" s="132">
        <f t="shared" si="184"/>
        <v>145.49023363176792</v>
      </c>
    </row>
    <row r="230" spans="1:77" ht="18" customHeight="1" thickBot="1" x14ac:dyDescent="0.35">
      <c r="A230" s="5"/>
      <c r="B230" s="501" t="s">
        <v>502</v>
      </c>
      <c r="C230" s="502"/>
      <c r="D230" s="502"/>
      <c r="E230" s="502"/>
      <c r="F230" s="502"/>
      <c r="G230" s="502"/>
      <c r="H230" s="502"/>
      <c r="I230" s="502"/>
      <c r="J230" s="503"/>
      <c r="M230" s="136">
        <v>33.207982828850781</v>
      </c>
      <c r="N230" s="136">
        <v>31.328285687595077</v>
      </c>
      <c r="O230" s="129">
        <f t="shared" si="185"/>
        <v>1.8796971412557046</v>
      </c>
      <c r="P230" s="132">
        <f t="shared" si="168"/>
        <v>33.207982828850781</v>
      </c>
      <c r="Q230" s="129">
        <f t="shared" si="169"/>
        <v>4.3170377677506018</v>
      </c>
      <c r="R230" s="132">
        <f t="shared" si="170"/>
        <v>37.525020596601379</v>
      </c>
      <c r="S230" s="136">
        <v>37.525020596601379</v>
      </c>
      <c r="T230" s="129">
        <f t="shared" si="171"/>
        <v>3.7525020596601379</v>
      </c>
      <c r="U230" s="133">
        <f t="shared" si="172"/>
        <v>41.277522656261517</v>
      </c>
      <c r="V230" s="136">
        <v>41.277522656261517</v>
      </c>
      <c r="W230" s="129">
        <f t="shared" si="166"/>
        <v>2.4766513593756909</v>
      </c>
      <c r="X230" s="132">
        <f t="shared" si="167"/>
        <v>43.754174015637211</v>
      </c>
      <c r="Y230" s="136">
        <v>43.754174015637211</v>
      </c>
      <c r="Z230" s="129">
        <f t="shared" si="161"/>
        <v>3.5003339212509768</v>
      </c>
      <c r="AA230" s="132">
        <f t="shared" si="162"/>
        <v>47.254507936888189</v>
      </c>
      <c r="AB230" s="132">
        <f>K234</f>
        <v>193.29</v>
      </c>
      <c r="AC230" s="136">
        <v>47.254507936888189</v>
      </c>
      <c r="AD230" s="129">
        <f t="shared" si="159"/>
        <v>4.725450793688819</v>
      </c>
      <c r="AE230" s="134">
        <f t="shared" si="160"/>
        <v>51.97995873057701</v>
      </c>
      <c r="AF230" s="136">
        <v>55.618555841717402</v>
      </c>
      <c r="AG230" s="136">
        <v>51.97995873057701</v>
      </c>
      <c r="AH230" s="129">
        <f t="shared" si="157"/>
        <v>3.638597111140391</v>
      </c>
      <c r="AI230" s="132">
        <f t="shared" si="158"/>
        <v>55.618555841717402</v>
      </c>
      <c r="AK230" s="132">
        <f t="shared" si="153"/>
        <v>8.3427833762576107</v>
      </c>
      <c r="AL230" s="134">
        <f t="shared" si="154"/>
        <v>63.961339217975009</v>
      </c>
      <c r="AM230" s="129">
        <f t="shared" si="155"/>
        <v>15.463199999999999</v>
      </c>
      <c r="AN230" s="134">
        <f t="shared" si="156"/>
        <v>208.75319999999999</v>
      </c>
      <c r="AP230" s="136">
        <v>69.078246355413015</v>
      </c>
      <c r="AQ230" s="129">
        <f t="shared" si="163"/>
        <v>4.835477244878911</v>
      </c>
      <c r="AR230" s="134">
        <f t="shared" si="164"/>
        <v>73.913723600291931</v>
      </c>
      <c r="AS230" s="136">
        <v>79.826821488315289</v>
      </c>
      <c r="AT230" s="136">
        <v>73.913723600291931</v>
      </c>
      <c r="AU230" s="129">
        <f t="shared" si="143"/>
        <v>5.9130978880233549</v>
      </c>
      <c r="AV230" s="134">
        <f t="shared" si="144"/>
        <v>79.826821488315289</v>
      </c>
      <c r="AW230" s="135">
        <f t="shared" si="145"/>
        <v>6.3861457190652233</v>
      </c>
      <c r="AX230" s="135">
        <f t="shared" si="146"/>
        <v>86.212967207380515</v>
      </c>
      <c r="AY230" s="136">
        <v>86.212967207380515</v>
      </c>
      <c r="AZ230" s="135">
        <f t="shared" si="147"/>
        <v>7.7591670486642466</v>
      </c>
      <c r="BA230" s="135">
        <f t="shared" si="148"/>
        <v>93.972134256044768</v>
      </c>
      <c r="BB230" s="196">
        <v>93.972134256044768</v>
      </c>
      <c r="BC230" s="135">
        <f t="shared" si="149"/>
        <v>8.4574920830440288</v>
      </c>
      <c r="BD230" s="135">
        <f t="shared" si="150"/>
        <v>102.4296263390888</v>
      </c>
      <c r="BE230" s="196">
        <v>102.4296263390888</v>
      </c>
      <c r="BF230" s="135">
        <f t="shared" si="151"/>
        <v>9.2186663705179921</v>
      </c>
      <c r="BG230" s="135">
        <f t="shared" si="152"/>
        <v>111.64829270960679</v>
      </c>
      <c r="BH230" s="196">
        <v>125.0460878347596</v>
      </c>
      <c r="BI230" s="196">
        <v>111.64829270960679</v>
      </c>
      <c r="BJ230" s="135">
        <f t="shared" si="137"/>
        <v>13.397795125152815</v>
      </c>
      <c r="BK230" s="135">
        <f t="shared" si="138"/>
        <v>125.0460878347596</v>
      </c>
      <c r="BL230" s="135">
        <f t="shared" si="139"/>
        <v>5.0018435133903845</v>
      </c>
      <c r="BM230" s="135">
        <f t="shared" si="140"/>
        <v>130.04793134815</v>
      </c>
      <c r="BN230" s="137">
        <v>136.55032791555749</v>
      </c>
      <c r="BO230" s="137">
        <v>130.04793134815</v>
      </c>
      <c r="BP230" s="135">
        <f t="shared" si="177"/>
        <v>6.5023965674074997</v>
      </c>
      <c r="BQ230" s="135">
        <f t="shared" si="178"/>
        <v>136.55032791555749</v>
      </c>
      <c r="BR230" s="135">
        <f t="shared" si="179"/>
        <v>17.751542629022474</v>
      </c>
      <c r="BS230" s="135">
        <f t="shared" si="180"/>
        <v>154.30187054457997</v>
      </c>
      <c r="BT230" s="137">
        <v>162.01696407180896</v>
      </c>
      <c r="BU230" s="129">
        <f t="shared" si="181"/>
        <v>24.302544610771346</v>
      </c>
      <c r="BV230" s="137">
        <v>154.30187054457997</v>
      </c>
      <c r="BW230" s="135">
        <f t="shared" si="182"/>
        <v>7.7150935272289987</v>
      </c>
      <c r="BX230" s="135">
        <f t="shared" si="183"/>
        <v>162.01696407180896</v>
      </c>
      <c r="BY230" s="132">
        <f t="shared" si="184"/>
        <v>186.31950868258031</v>
      </c>
    </row>
    <row r="231" spans="1:77" ht="16.2" thickBot="1" x14ac:dyDescent="0.35">
      <c r="A231" s="5"/>
      <c r="B231" s="370" t="s">
        <v>416</v>
      </c>
      <c r="C231" s="418">
        <v>5479</v>
      </c>
      <c r="D231" s="419" t="s">
        <v>6</v>
      </c>
      <c r="E231" s="420" t="s">
        <v>76</v>
      </c>
      <c r="F231" s="421">
        <v>148</v>
      </c>
      <c r="G231" s="421">
        <v>170</v>
      </c>
      <c r="H231" s="421">
        <v>15</v>
      </c>
      <c r="I231" s="422" t="s">
        <v>7</v>
      </c>
      <c r="J231" s="423">
        <f>K229*$K$6</f>
        <v>14455.517144167867</v>
      </c>
      <c r="K231" s="57">
        <v>406.39</v>
      </c>
      <c r="M231" s="138"/>
      <c r="N231" s="138"/>
      <c r="P231" s="132"/>
      <c r="R231" s="132"/>
      <c r="S231" s="138"/>
      <c r="U231" s="133"/>
      <c r="V231" s="138"/>
      <c r="X231" s="132"/>
      <c r="Y231" s="138"/>
      <c r="AA231" s="132"/>
      <c r="AB231" s="132"/>
      <c r="AC231" s="138"/>
      <c r="AE231" s="134"/>
      <c r="AF231" s="138"/>
      <c r="AG231" s="138"/>
      <c r="AI231" s="132"/>
      <c r="AK231" s="132"/>
      <c r="AL231" s="134"/>
      <c r="AN231" s="134"/>
      <c r="AP231" s="138"/>
      <c r="AR231" s="134"/>
      <c r="AS231" s="138"/>
      <c r="AT231" s="138"/>
      <c r="AV231" s="134"/>
      <c r="AW231" s="135"/>
      <c r="AX231" s="135"/>
      <c r="AY231" s="138"/>
      <c r="AZ231" s="135"/>
      <c r="BA231" s="135"/>
      <c r="BB231" s="138"/>
      <c r="BC231" s="135"/>
      <c r="BD231" s="135"/>
      <c r="BE231" s="138"/>
      <c r="BF231" s="135"/>
      <c r="BG231" s="135"/>
      <c r="BH231" s="138"/>
      <c r="BI231" s="138"/>
      <c r="BJ231" s="135"/>
      <c r="BK231" s="135"/>
      <c r="BL231" s="135"/>
      <c r="BM231" s="135"/>
      <c r="BP231" s="135">
        <f t="shared" si="177"/>
        <v>0</v>
      </c>
      <c r="BQ231" s="135">
        <f t="shared" si="178"/>
        <v>0</v>
      </c>
      <c r="BR231" s="135">
        <f t="shared" si="179"/>
        <v>0</v>
      </c>
      <c r="BS231" s="135">
        <f t="shared" si="180"/>
        <v>0</v>
      </c>
      <c r="BU231" s="129">
        <f t="shared" si="181"/>
        <v>0</v>
      </c>
      <c r="BW231" s="135">
        <f t="shared" si="182"/>
        <v>0</v>
      </c>
      <c r="BX231" s="135">
        <f t="shared" si="183"/>
        <v>0</v>
      </c>
      <c r="BY231" s="132">
        <f t="shared" si="184"/>
        <v>0</v>
      </c>
    </row>
    <row r="232" spans="1:77" ht="18.600000000000001" customHeight="1" thickBot="1" x14ac:dyDescent="0.35">
      <c r="A232" s="5"/>
      <c r="B232" s="501" t="s">
        <v>503</v>
      </c>
      <c r="C232" s="502"/>
      <c r="D232" s="502"/>
      <c r="E232" s="502"/>
      <c r="F232" s="502"/>
      <c r="G232" s="502"/>
      <c r="H232" s="502"/>
      <c r="I232" s="502"/>
      <c r="J232" s="503"/>
      <c r="K232" s="57">
        <v>175.38186769083069</v>
      </c>
      <c r="O232" s="129">
        <f t="shared" si="185"/>
        <v>0</v>
      </c>
      <c r="P232" s="132">
        <f t="shared" si="168"/>
        <v>0</v>
      </c>
      <c r="Q232" s="129">
        <f t="shared" si="169"/>
        <v>0</v>
      </c>
      <c r="R232" s="132">
        <f t="shared" si="170"/>
        <v>0</v>
      </c>
      <c r="U232" s="133"/>
      <c r="W232" s="129">
        <f t="shared" si="166"/>
        <v>0</v>
      </c>
      <c r="X232" s="132">
        <f t="shared" si="167"/>
        <v>0</v>
      </c>
      <c r="Z232" s="129">
        <f t="shared" si="161"/>
        <v>0</v>
      </c>
      <c r="AA232" s="132">
        <f t="shared" si="162"/>
        <v>0</v>
      </c>
      <c r="AB232" s="132">
        <f>J238</f>
        <v>0</v>
      </c>
      <c r="AD232" s="129">
        <f t="shared" si="159"/>
        <v>0</v>
      </c>
      <c r="AE232" s="134">
        <f t="shared" si="160"/>
        <v>0</v>
      </c>
      <c r="AH232" s="129">
        <f t="shared" si="157"/>
        <v>0</v>
      </c>
      <c r="AI232" s="132">
        <f t="shared" si="158"/>
        <v>0</v>
      </c>
      <c r="AK232" s="132"/>
      <c r="AL232" s="134">
        <f t="shared" si="154"/>
        <v>0</v>
      </c>
      <c r="AM232" s="129">
        <f t="shared" si="155"/>
        <v>0</v>
      </c>
      <c r="AN232" s="134">
        <f t="shared" si="156"/>
        <v>0</v>
      </c>
      <c r="AQ232" s="129">
        <f t="shared" si="163"/>
        <v>0</v>
      </c>
      <c r="AR232" s="134">
        <f t="shared" si="164"/>
        <v>0</v>
      </c>
      <c r="AU232" s="129">
        <f t="shared" si="143"/>
        <v>0</v>
      </c>
      <c r="AV232" s="134">
        <f t="shared" si="144"/>
        <v>0</v>
      </c>
      <c r="AW232" s="135"/>
      <c r="AX232" s="135"/>
      <c r="AZ232" s="135">
        <f t="shared" si="147"/>
        <v>0</v>
      </c>
      <c r="BA232" s="135">
        <f t="shared" si="148"/>
        <v>0</v>
      </c>
      <c r="BC232" s="135">
        <f t="shared" si="149"/>
        <v>0</v>
      </c>
      <c r="BD232" s="135">
        <f t="shared" si="150"/>
        <v>0</v>
      </c>
      <c r="BF232" s="135">
        <f t="shared" si="151"/>
        <v>0</v>
      </c>
      <c r="BG232" s="135">
        <f t="shared" si="152"/>
        <v>0</v>
      </c>
      <c r="BJ232" s="135">
        <f t="shared" si="137"/>
        <v>0</v>
      </c>
      <c r="BK232" s="135">
        <f t="shared" si="138"/>
        <v>0</v>
      </c>
      <c r="BL232" s="135">
        <f t="shared" si="139"/>
        <v>0</v>
      </c>
      <c r="BM232" s="135">
        <f t="shared" si="140"/>
        <v>0</v>
      </c>
      <c r="BP232" s="135">
        <f t="shared" si="177"/>
        <v>0</v>
      </c>
      <c r="BQ232" s="135">
        <f t="shared" si="178"/>
        <v>0</v>
      </c>
      <c r="BR232" s="135">
        <f t="shared" si="179"/>
        <v>0</v>
      </c>
      <c r="BS232" s="135">
        <f t="shared" si="180"/>
        <v>0</v>
      </c>
      <c r="BU232" s="129">
        <f t="shared" si="181"/>
        <v>0</v>
      </c>
      <c r="BW232" s="135">
        <f t="shared" si="182"/>
        <v>0</v>
      </c>
      <c r="BX232" s="135">
        <f t="shared" si="183"/>
        <v>0</v>
      </c>
      <c r="BY232" s="132">
        <f t="shared" si="184"/>
        <v>0</v>
      </c>
    </row>
    <row r="233" spans="1:77" ht="18" customHeight="1" thickBot="1" x14ac:dyDescent="0.35">
      <c r="A233" s="5"/>
      <c r="B233" s="381" t="s">
        <v>313</v>
      </c>
      <c r="C233" s="382">
        <v>8515</v>
      </c>
      <c r="D233" s="383" t="s">
        <v>16</v>
      </c>
      <c r="E233" s="384" t="s">
        <v>201</v>
      </c>
      <c r="F233" s="385">
        <v>95</v>
      </c>
      <c r="G233" s="385">
        <v>118</v>
      </c>
      <c r="H233" s="385">
        <v>10</v>
      </c>
      <c r="I233" s="386" t="s">
        <v>8</v>
      </c>
      <c r="J233" s="387">
        <f>K231*$K$6</f>
        <v>12830.861413975999</v>
      </c>
      <c r="K233" s="57">
        <v>145.49023363176792</v>
      </c>
      <c r="M233" s="137">
        <v>99.690735840000002</v>
      </c>
      <c r="N233" s="137">
        <v>94.047864000000004</v>
      </c>
      <c r="O233" s="129">
        <f t="shared" si="185"/>
        <v>5.6428718399999998</v>
      </c>
      <c r="P233" s="132">
        <f t="shared" si="168"/>
        <v>99.690735840000002</v>
      </c>
      <c r="Q233" s="129">
        <f t="shared" si="169"/>
        <v>12.959795659199999</v>
      </c>
      <c r="R233" s="132">
        <f t="shared" si="170"/>
        <v>112.6505314992</v>
      </c>
      <c r="S233" s="137">
        <v>112.6505314992</v>
      </c>
      <c r="T233" s="129">
        <f t="shared" si="171"/>
        <v>11.26505314992</v>
      </c>
      <c r="U233" s="133">
        <f t="shared" si="172"/>
        <v>123.91558464912001</v>
      </c>
      <c r="V233" s="137">
        <v>123.91558464912001</v>
      </c>
      <c r="W233" s="129">
        <f t="shared" si="166"/>
        <v>7.4349350789472002</v>
      </c>
      <c r="X233" s="132">
        <f t="shared" si="167"/>
        <v>131.35051972806721</v>
      </c>
      <c r="Y233" s="137">
        <v>131.35051972806721</v>
      </c>
      <c r="Z233" s="129">
        <f t="shared" si="161"/>
        <v>10.508041578245377</v>
      </c>
      <c r="AA233" s="132">
        <f t="shared" si="162"/>
        <v>141.85856130631259</v>
      </c>
      <c r="AB233" s="132">
        <f>K237</f>
        <v>559.3332488047572</v>
      </c>
      <c r="AC233" s="137">
        <v>141.85856130631259</v>
      </c>
      <c r="AD233" s="129">
        <f t="shared" si="159"/>
        <v>14.18585613063126</v>
      </c>
      <c r="AE233" s="134">
        <f t="shared" si="160"/>
        <v>156.04441743694386</v>
      </c>
      <c r="AF233" s="137">
        <v>166.96752665752993</v>
      </c>
      <c r="AG233" s="137">
        <v>156.04441743694386</v>
      </c>
      <c r="AH233" s="129">
        <f t="shared" si="157"/>
        <v>10.92310922058607</v>
      </c>
      <c r="AI233" s="132">
        <f t="shared" si="158"/>
        <v>166.96752665752993</v>
      </c>
      <c r="AK233" s="132">
        <f t="shared" si="153"/>
        <v>25.04512899862949</v>
      </c>
      <c r="AL233" s="134">
        <f t="shared" si="154"/>
        <v>192.01265565615941</v>
      </c>
      <c r="AM233" s="129">
        <f t="shared" si="155"/>
        <v>44.746659904380579</v>
      </c>
      <c r="AN233" s="134">
        <f t="shared" si="156"/>
        <v>604.07990870913773</v>
      </c>
      <c r="AP233" s="137">
        <v>207.37366810865217</v>
      </c>
      <c r="AQ233" s="129">
        <f t="shared" si="163"/>
        <v>14.516156767605651</v>
      </c>
      <c r="AR233" s="134">
        <f>AP233+AQ233</f>
        <v>221.88982487625782</v>
      </c>
      <c r="AS233" s="137">
        <v>239.64101086635844</v>
      </c>
      <c r="AT233" s="137">
        <v>221.88982487625782</v>
      </c>
      <c r="AU233" s="129">
        <f t="shared" si="143"/>
        <v>17.751185990100627</v>
      </c>
      <c r="AV233" s="134">
        <f t="shared" si="144"/>
        <v>239.64101086635844</v>
      </c>
      <c r="AW233" s="135">
        <f t="shared" si="145"/>
        <v>19.171280869308674</v>
      </c>
      <c r="AX233" s="135">
        <f t="shared" si="146"/>
        <v>258.81229173566715</v>
      </c>
      <c r="AY233" s="137">
        <v>258.81229173566715</v>
      </c>
      <c r="AZ233" s="135">
        <f t="shared" si="147"/>
        <v>23.293106256210041</v>
      </c>
      <c r="BA233" s="135">
        <f t="shared" si="148"/>
        <v>282.10539799187717</v>
      </c>
      <c r="BB233" s="137">
        <v>282.10539799187717</v>
      </c>
      <c r="BC233" s="135">
        <f t="shared" si="149"/>
        <v>25.389485819268945</v>
      </c>
      <c r="BD233" s="135">
        <f t="shared" si="150"/>
        <v>307.49488381114611</v>
      </c>
      <c r="BE233" s="137">
        <v>307.49488381114611</v>
      </c>
      <c r="BF233" s="135">
        <f t="shared" si="151"/>
        <v>27.674539543003149</v>
      </c>
      <c r="BG233" s="135">
        <f t="shared" si="152"/>
        <v>335.16942335414927</v>
      </c>
      <c r="BH233" s="137">
        <v>375.3897541566472</v>
      </c>
      <c r="BI233" s="137">
        <v>335.16942335414927</v>
      </c>
      <c r="BJ233" s="135">
        <f t="shared" si="137"/>
        <v>40.220330802497912</v>
      </c>
      <c r="BK233" s="135">
        <f t="shared" si="138"/>
        <v>375.3897541566472</v>
      </c>
      <c r="BL233" s="135">
        <f t="shared" si="139"/>
        <v>15.015590166265888</v>
      </c>
      <c r="BM233" s="135">
        <f t="shared" si="140"/>
        <v>390.40534432291309</v>
      </c>
      <c r="BN233" s="137">
        <v>409.92561153905876</v>
      </c>
      <c r="BO233" s="137">
        <v>390.40534432291309</v>
      </c>
      <c r="BP233" s="135">
        <f t="shared" si="177"/>
        <v>19.520267216145655</v>
      </c>
      <c r="BQ233" s="135">
        <f t="shared" si="178"/>
        <v>409.92561153905876</v>
      </c>
      <c r="BR233" s="135">
        <f t="shared" si="179"/>
        <v>53.290329500077632</v>
      </c>
      <c r="BS233" s="135">
        <f t="shared" si="180"/>
        <v>463.2159410391364</v>
      </c>
      <c r="BT233" s="137">
        <v>486.37673809109322</v>
      </c>
      <c r="BU233" s="129">
        <f t="shared" si="181"/>
        <v>72.956510713663988</v>
      </c>
      <c r="BV233" s="137">
        <v>463.2159410391364</v>
      </c>
      <c r="BW233" s="135">
        <f t="shared" si="182"/>
        <v>23.16079705195682</v>
      </c>
      <c r="BX233" s="135">
        <f t="shared" si="183"/>
        <v>486.37673809109322</v>
      </c>
      <c r="BY233" s="132">
        <f t="shared" si="184"/>
        <v>559.3332488047572</v>
      </c>
    </row>
    <row r="234" spans="1:77" ht="18" customHeight="1" thickTop="1" thickBot="1" x14ac:dyDescent="0.35">
      <c r="A234" s="5"/>
      <c r="B234" s="381" t="s">
        <v>322</v>
      </c>
      <c r="C234" s="382">
        <v>7711</v>
      </c>
      <c r="D234" s="383" t="s">
        <v>21</v>
      </c>
      <c r="E234" s="384" t="s">
        <v>202</v>
      </c>
      <c r="F234" s="385">
        <v>40</v>
      </c>
      <c r="G234" s="385">
        <v>74</v>
      </c>
      <c r="H234" s="385">
        <v>9</v>
      </c>
      <c r="I234" s="386" t="s">
        <v>8</v>
      </c>
      <c r="J234" s="387">
        <f>K232*$K$6</f>
        <v>5537.2928439807174</v>
      </c>
      <c r="K234" s="57">
        <v>193.29</v>
      </c>
      <c r="M234" s="142">
        <v>45.709621040000009</v>
      </c>
      <c r="N234" s="142">
        <v>43.122284000000008</v>
      </c>
      <c r="O234" s="129">
        <f t="shared" si="185"/>
        <v>2.5873370400000004</v>
      </c>
      <c r="P234" s="132">
        <f t="shared" si="168"/>
        <v>45.709621040000009</v>
      </c>
      <c r="Q234" s="129">
        <f t="shared" si="169"/>
        <v>5.9422507352000009</v>
      </c>
      <c r="R234" s="132">
        <f t="shared" si="170"/>
        <v>51.651871775200007</v>
      </c>
      <c r="S234" s="142">
        <v>51.651871775200007</v>
      </c>
      <c r="T234" s="129">
        <f t="shared" si="171"/>
        <v>5.1651871775200009</v>
      </c>
      <c r="U234" s="133">
        <f t="shared" si="172"/>
        <v>56.817058952720011</v>
      </c>
      <c r="V234" s="142">
        <v>56.817058952720011</v>
      </c>
      <c r="W234" s="129">
        <f t="shared" si="166"/>
        <v>3.4090235371632005</v>
      </c>
      <c r="X234" s="132">
        <f t="shared" si="167"/>
        <v>60.226082489883211</v>
      </c>
      <c r="Y234" s="142">
        <v>60.226082489883211</v>
      </c>
      <c r="Z234" s="129">
        <f t="shared" si="161"/>
        <v>4.8180865991906572</v>
      </c>
      <c r="AA234" s="132">
        <f t="shared" si="162"/>
        <v>65.044169089073876</v>
      </c>
      <c r="AB234" s="132">
        <f>K238</f>
        <v>256.46225421559177</v>
      </c>
      <c r="AC234" s="142">
        <v>65.044169089073876</v>
      </c>
      <c r="AD234" s="129">
        <f t="shared" si="159"/>
        <v>6.5044169089073876</v>
      </c>
      <c r="AE234" s="134">
        <f t="shared" si="160"/>
        <v>71.548585997981263</v>
      </c>
      <c r="AF234" s="142">
        <v>76.556987017839958</v>
      </c>
      <c r="AG234" s="142">
        <v>71.548585997981263</v>
      </c>
      <c r="AH234" s="129">
        <f t="shared" si="157"/>
        <v>5.0084010198586881</v>
      </c>
      <c r="AI234" s="132">
        <f t="shared" si="158"/>
        <v>76.556987017839958</v>
      </c>
      <c r="AK234" s="132">
        <f t="shared" si="153"/>
        <v>11.483548052675994</v>
      </c>
      <c r="AL234" s="134">
        <f t="shared" si="154"/>
        <v>88.040535070515958</v>
      </c>
      <c r="AM234" s="129">
        <f t="shared" si="155"/>
        <v>20.516980337247343</v>
      </c>
      <c r="AN234" s="134">
        <f t="shared" si="156"/>
        <v>276.9792345528391</v>
      </c>
      <c r="AP234" s="142">
        <v>95.083777876157228</v>
      </c>
      <c r="AQ234" s="129">
        <f t="shared" si="163"/>
        <v>6.6558644513310057</v>
      </c>
      <c r="AR234" s="134">
        <f t="shared" si="164"/>
        <v>101.73964232748824</v>
      </c>
      <c r="AS234" s="142">
        <v>109.87881371368729</v>
      </c>
      <c r="AT234" s="142">
        <v>101.73964232748824</v>
      </c>
      <c r="AU234" s="129">
        <f t="shared" si="143"/>
        <v>8.1391713861990596</v>
      </c>
      <c r="AV234" s="134">
        <f t="shared" si="144"/>
        <v>109.87881371368729</v>
      </c>
      <c r="AW234" s="135">
        <f t="shared" si="145"/>
        <v>8.7903050970949828</v>
      </c>
      <c r="AX234" s="135">
        <f t="shared" si="146"/>
        <v>118.66911881078228</v>
      </c>
      <c r="AY234" s="142">
        <v>118.66911881078228</v>
      </c>
      <c r="AZ234" s="135">
        <f t="shared" si="147"/>
        <v>10.680220692970405</v>
      </c>
      <c r="BA234" s="135">
        <f t="shared" si="148"/>
        <v>129.34933950375267</v>
      </c>
      <c r="BB234" s="142">
        <v>129.34933950375267</v>
      </c>
      <c r="BC234" s="135">
        <f t="shared" si="149"/>
        <v>11.64144055533774</v>
      </c>
      <c r="BD234" s="135">
        <f t="shared" si="150"/>
        <v>140.99078005909041</v>
      </c>
      <c r="BE234" s="142">
        <v>140.99078005909041</v>
      </c>
      <c r="BF234" s="135">
        <f t="shared" si="151"/>
        <v>12.689170205318137</v>
      </c>
      <c r="BG234" s="135">
        <f t="shared" si="152"/>
        <v>153.67995026440855</v>
      </c>
      <c r="BH234" s="142">
        <v>172.12154429613759</v>
      </c>
      <c r="BI234" s="142">
        <v>153.67995026440855</v>
      </c>
      <c r="BJ234" s="135">
        <f t="shared" si="137"/>
        <v>18.441594031729025</v>
      </c>
      <c r="BK234" s="135">
        <f t="shared" si="138"/>
        <v>172.12154429613759</v>
      </c>
      <c r="BL234" s="135">
        <f t="shared" si="139"/>
        <v>6.8848617718455039</v>
      </c>
      <c r="BM234" s="135">
        <f t="shared" si="140"/>
        <v>179.00640606798308</v>
      </c>
      <c r="BN234" s="186">
        <v>187.95672637138225</v>
      </c>
      <c r="BO234" s="186">
        <v>179.00640606798308</v>
      </c>
      <c r="BP234" s="135">
        <f t="shared" si="177"/>
        <v>8.9503203033991543</v>
      </c>
      <c r="BQ234" s="135">
        <f t="shared" si="178"/>
        <v>187.95672637138225</v>
      </c>
      <c r="BR234" s="135">
        <f t="shared" si="179"/>
        <v>24.434374428279693</v>
      </c>
      <c r="BS234" s="135">
        <f t="shared" si="180"/>
        <v>212.39110079966193</v>
      </c>
      <c r="BT234" s="186">
        <v>223.01065583964504</v>
      </c>
      <c r="BU234" s="129">
        <f t="shared" si="181"/>
        <v>33.451598375946759</v>
      </c>
      <c r="BV234" s="186">
        <v>212.39110079966193</v>
      </c>
      <c r="BW234" s="135">
        <f t="shared" si="182"/>
        <v>10.619555039983098</v>
      </c>
      <c r="BX234" s="135">
        <f t="shared" si="183"/>
        <v>223.01065583964504</v>
      </c>
      <c r="BY234" s="132">
        <f t="shared" si="184"/>
        <v>256.46225421559177</v>
      </c>
    </row>
    <row r="235" spans="1:77" ht="18" customHeight="1" x14ac:dyDescent="0.3">
      <c r="A235" s="5"/>
      <c r="B235" s="89" t="s">
        <v>324</v>
      </c>
      <c r="C235" s="103">
        <v>6123</v>
      </c>
      <c r="D235" s="104" t="s">
        <v>18</v>
      </c>
      <c r="E235" s="90" t="s">
        <v>85</v>
      </c>
      <c r="F235" s="105">
        <v>40</v>
      </c>
      <c r="G235" s="105">
        <v>56</v>
      </c>
      <c r="H235" s="105">
        <v>7</v>
      </c>
      <c r="I235" s="106" t="s">
        <v>8</v>
      </c>
      <c r="J235" s="91">
        <f>K233*$K$6</f>
        <v>4593.5309058200355</v>
      </c>
      <c r="K235" s="57"/>
      <c r="M235" s="136">
        <v>21.604468440000002</v>
      </c>
      <c r="N235" s="136">
        <v>20.381574000000001</v>
      </c>
      <c r="O235" s="129">
        <f t="shared" si="185"/>
        <v>1.2228944399999999</v>
      </c>
      <c r="P235" s="132">
        <f t="shared" si="168"/>
        <v>21.604468440000002</v>
      </c>
      <c r="Q235" s="129">
        <f t="shared" si="169"/>
        <v>2.8085808972000001</v>
      </c>
      <c r="R235" s="132">
        <f t="shared" si="170"/>
        <v>24.4130493372</v>
      </c>
      <c r="S235" s="136">
        <v>24.4130493372</v>
      </c>
      <c r="T235" s="129">
        <f t="shared" si="171"/>
        <v>2.4413049337199997</v>
      </c>
      <c r="U235" s="133">
        <f t="shared" si="172"/>
        <v>26.854354270919998</v>
      </c>
      <c r="V235" s="136">
        <v>26.854354270919998</v>
      </c>
      <c r="W235" s="129">
        <f t="shared" si="166"/>
        <v>1.6112612562552</v>
      </c>
      <c r="X235" s="132">
        <f t="shared" si="167"/>
        <v>28.465615527175199</v>
      </c>
      <c r="Y235" s="136">
        <v>28.465615527175199</v>
      </c>
      <c r="Z235" s="129">
        <f t="shared" si="161"/>
        <v>2.2772492421740158</v>
      </c>
      <c r="AA235" s="132">
        <f t="shared" si="162"/>
        <v>30.742864769349215</v>
      </c>
      <c r="AB235" s="132">
        <f>K239</f>
        <v>121.21585240016259</v>
      </c>
      <c r="AC235" s="136">
        <v>30.742864769349215</v>
      </c>
      <c r="AD235" s="129">
        <f t="shared" si="159"/>
        <v>3.0742864769349216</v>
      </c>
      <c r="AE235" s="134">
        <f t="shared" si="160"/>
        <v>33.817151246284133</v>
      </c>
      <c r="AF235" s="136">
        <v>36.184351833524019</v>
      </c>
      <c r="AG235" s="136">
        <v>33.817151246284133</v>
      </c>
      <c r="AH235" s="129">
        <f t="shared" si="157"/>
        <v>2.3672005872398891</v>
      </c>
      <c r="AI235" s="132">
        <f t="shared" si="158"/>
        <v>36.184351833524019</v>
      </c>
      <c r="AK235" s="132">
        <f t="shared" si="153"/>
        <v>5.4276527750286032</v>
      </c>
      <c r="AL235" s="134">
        <f t="shared" si="154"/>
        <v>41.612004608552624</v>
      </c>
      <c r="AM235" s="129">
        <f t="shared" si="155"/>
        <v>9.6972681920130075</v>
      </c>
      <c r="AN235" s="134">
        <f t="shared" si="156"/>
        <v>130.9131205921756</v>
      </c>
      <c r="AP235" s="136">
        <v>44.940964977236831</v>
      </c>
      <c r="AQ235" s="129">
        <f t="shared" si="163"/>
        <v>3.1458675484065779</v>
      </c>
      <c r="AR235" s="134">
        <f t="shared" si="164"/>
        <v>48.086832525643409</v>
      </c>
      <c r="AS235" s="136">
        <v>51.933779127694883</v>
      </c>
      <c r="AT235" s="136">
        <v>48.086832525643409</v>
      </c>
      <c r="AU235" s="129">
        <f t="shared" si="143"/>
        <v>3.8469466020514727</v>
      </c>
      <c r="AV235" s="134">
        <f t="shared" si="144"/>
        <v>51.933779127694883</v>
      </c>
      <c r="AW235" s="135">
        <f t="shared" si="145"/>
        <v>4.1547023302155903</v>
      </c>
      <c r="AX235" s="135">
        <f t="shared" si="146"/>
        <v>56.088481457910476</v>
      </c>
      <c r="AY235" s="136">
        <v>56.088481457910476</v>
      </c>
      <c r="AZ235" s="135">
        <f t="shared" si="147"/>
        <v>5.0479633312119425</v>
      </c>
      <c r="BA235" s="135">
        <f t="shared" si="148"/>
        <v>61.136444789122422</v>
      </c>
      <c r="BB235" s="136">
        <v>61.136444789122422</v>
      </c>
      <c r="BC235" s="135">
        <f t="shared" si="149"/>
        <v>5.5022800310210185</v>
      </c>
      <c r="BD235" s="135">
        <f t="shared" si="150"/>
        <v>66.638724820143437</v>
      </c>
      <c r="BE235" s="136">
        <v>66.638724820143437</v>
      </c>
      <c r="BF235" s="135">
        <f t="shared" si="151"/>
        <v>5.9974852338129097</v>
      </c>
      <c r="BG235" s="135">
        <f t="shared" si="152"/>
        <v>72.636210053956347</v>
      </c>
      <c r="BH235" s="136">
        <v>81.352555260431103</v>
      </c>
      <c r="BI235" s="136">
        <v>72.636210053956347</v>
      </c>
      <c r="BJ235" s="135">
        <f t="shared" si="137"/>
        <v>8.7163452064747631</v>
      </c>
      <c r="BK235" s="135">
        <f t="shared" si="138"/>
        <v>81.352555260431103</v>
      </c>
      <c r="BL235" s="135">
        <f t="shared" si="139"/>
        <v>3.2541022104172441</v>
      </c>
      <c r="BM235" s="135">
        <f t="shared" si="140"/>
        <v>84.606657470848347</v>
      </c>
      <c r="BN235" s="136">
        <v>88.83699034439077</v>
      </c>
      <c r="BO235" s="136">
        <v>84.606657470848347</v>
      </c>
      <c r="BP235" s="135">
        <f t="shared" si="177"/>
        <v>4.2303328735424177</v>
      </c>
      <c r="BQ235" s="135">
        <f t="shared" si="178"/>
        <v>88.83699034439077</v>
      </c>
      <c r="BR235" s="135">
        <f t="shared" si="179"/>
        <v>11.548808744770799</v>
      </c>
      <c r="BS235" s="135">
        <f t="shared" si="180"/>
        <v>100.38579908916157</v>
      </c>
      <c r="BT235" s="136">
        <v>105.40508904361964</v>
      </c>
      <c r="BU235" s="129">
        <f t="shared" si="181"/>
        <v>15.810763356542948</v>
      </c>
      <c r="BV235" s="136">
        <v>100.38579908916157</v>
      </c>
      <c r="BW235" s="135">
        <f t="shared" si="182"/>
        <v>5.0192899544580785</v>
      </c>
      <c r="BX235" s="135">
        <f t="shared" si="183"/>
        <v>105.40508904361964</v>
      </c>
      <c r="BY235" s="132">
        <f t="shared" si="184"/>
        <v>121.21585240016259</v>
      </c>
    </row>
    <row r="236" spans="1:77" ht="18" customHeight="1" thickBot="1" x14ac:dyDescent="0.35">
      <c r="A236" s="5"/>
      <c r="B236" s="92" t="s">
        <v>325</v>
      </c>
      <c r="C236" s="95">
        <v>8340</v>
      </c>
      <c r="D236" s="88" t="s">
        <v>18</v>
      </c>
      <c r="E236" s="88" t="s">
        <v>84</v>
      </c>
      <c r="F236" s="96">
        <v>50</v>
      </c>
      <c r="G236" s="96">
        <v>68</v>
      </c>
      <c r="H236" s="96">
        <v>10</v>
      </c>
      <c r="I236" s="97" t="s">
        <v>8</v>
      </c>
      <c r="J236" s="93">
        <f>K234*$K$6</f>
        <v>6102.7023369359995</v>
      </c>
      <c r="M236" s="145">
        <v>90.361260320000014</v>
      </c>
      <c r="N236" s="145">
        <v>85.246472000000011</v>
      </c>
      <c r="O236" s="129">
        <f t="shared" si="185"/>
        <v>5.1147883200000006</v>
      </c>
      <c r="P236" s="132">
        <f t="shared" si="168"/>
        <v>90.361260320000014</v>
      </c>
      <c r="Q236" s="129">
        <f t="shared" si="169"/>
        <v>11.746963841600001</v>
      </c>
      <c r="R236" s="132">
        <f t="shared" si="170"/>
        <v>102.10822416160002</v>
      </c>
      <c r="S236" s="145">
        <v>102.10822416160002</v>
      </c>
      <c r="T236" s="129">
        <f t="shared" si="171"/>
        <v>10.210822416160001</v>
      </c>
      <c r="U236" s="133">
        <f t="shared" si="172"/>
        <v>112.31904657776002</v>
      </c>
      <c r="V236" s="145">
        <v>112.31904657776002</v>
      </c>
      <c r="W236" s="129">
        <f t="shared" si="166"/>
        <v>6.7391427946656011</v>
      </c>
      <c r="X236" s="132">
        <f t="shared" si="167"/>
        <v>119.05818937242562</v>
      </c>
      <c r="Y236" s="145">
        <v>119.05818937242562</v>
      </c>
      <c r="Z236" s="129">
        <f t="shared" si="161"/>
        <v>9.5246551497940501</v>
      </c>
      <c r="AA236" s="132">
        <f t="shared" si="162"/>
        <v>128.58284452221966</v>
      </c>
      <c r="AB236" s="132">
        <f>K240</f>
        <v>506.98850675549369</v>
      </c>
      <c r="AC236" s="145">
        <v>128.58284452221966</v>
      </c>
      <c r="AD236" s="129">
        <f t="shared" si="159"/>
        <v>12.858284452221966</v>
      </c>
      <c r="AE236" s="134">
        <f t="shared" si="160"/>
        <v>141.44112897444163</v>
      </c>
      <c r="AF236" s="145">
        <v>151.34200800265253</v>
      </c>
      <c r="AG236" s="145">
        <v>141.44112897444163</v>
      </c>
      <c r="AH236" s="129">
        <f t="shared" si="157"/>
        <v>9.9008790282109143</v>
      </c>
      <c r="AI236" s="132">
        <f t="shared" si="158"/>
        <v>151.34200800265253</v>
      </c>
      <c r="AK236" s="132">
        <f t="shared" si="153"/>
        <v>22.701301200397882</v>
      </c>
      <c r="AL236" s="134">
        <f t="shared" si="154"/>
        <v>174.04330920305043</v>
      </c>
      <c r="AM236" s="129">
        <f t="shared" si="155"/>
        <v>40.559080540439496</v>
      </c>
      <c r="AN236" s="134">
        <f t="shared" si="156"/>
        <v>547.54758729593323</v>
      </c>
      <c r="AP236" s="145">
        <v>187.96677393929446</v>
      </c>
      <c r="AQ236" s="129">
        <f t="shared" si="163"/>
        <v>13.157674175750612</v>
      </c>
      <c r="AR236" s="134">
        <f t="shared" si="164"/>
        <v>201.12444811504506</v>
      </c>
      <c r="AS236" s="145">
        <v>217.21440396424867</v>
      </c>
      <c r="AT236" s="145">
        <v>201.12444811504506</v>
      </c>
      <c r="AU236" s="129">
        <f t="shared" si="143"/>
        <v>16.089955849203605</v>
      </c>
      <c r="AV236" s="134">
        <f t="shared" si="144"/>
        <v>217.21440396424867</v>
      </c>
      <c r="AW236" s="135">
        <f t="shared" si="145"/>
        <v>17.377152317139895</v>
      </c>
      <c r="AX236" s="135">
        <f t="shared" si="146"/>
        <v>234.59155628138856</v>
      </c>
      <c r="AY236" s="145">
        <v>234.59155628138856</v>
      </c>
      <c r="AZ236" s="135">
        <f t="shared" si="147"/>
        <v>21.11324006532497</v>
      </c>
      <c r="BA236" s="135">
        <f t="shared" si="148"/>
        <v>255.70479634671352</v>
      </c>
      <c r="BB236" s="145">
        <v>255.70479634671352</v>
      </c>
      <c r="BC236" s="135">
        <f t="shared" si="149"/>
        <v>23.013431671204216</v>
      </c>
      <c r="BD236" s="135">
        <f t="shared" si="150"/>
        <v>278.71822801791774</v>
      </c>
      <c r="BE236" s="145">
        <v>278.71822801791774</v>
      </c>
      <c r="BF236" s="135">
        <f t="shared" si="151"/>
        <v>25.084640521612595</v>
      </c>
      <c r="BG236" s="135">
        <f t="shared" si="152"/>
        <v>303.80286853953032</v>
      </c>
      <c r="BH236" s="145">
        <v>340.25921276427397</v>
      </c>
      <c r="BI236" s="145">
        <v>303.80286853953032</v>
      </c>
      <c r="BJ236" s="135">
        <f t="shared" si="137"/>
        <v>36.456344224743638</v>
      </c>
      <c r="BK236" s="135">
        <f t="shared" si="138"/>
        <v>340.25921276427397</v>
      </c>
      <c r="BL236" s="135">
        <f t="shared" si="139"/>
        <v>13.610368510570959</v>
      </c>
      <c r="BM236" s="135">
        <f t="shared" si="140"/>
        <v>353.8695812748449</v>
      </c>
      <c r="BN236" s="137">
        <v>371.56306033858715</v>
      </c>
      <c r="BO236" s="137">
        <v>353.8695812748449</v>
      </c>
      <c r="BP236" s="135">
        <f t="shared" si="177"/>
        <v>17.693479063742245</v>
      </c>
      <c r="BQ236" s="135">
        <f t="shared" si="178"/>
        <v>371.56306033858715</v>
      </c>
      <c r="BR236" s="135">
        <f t="shared" si="179"/>
        <v>48.303197844016331</v>
      </c>
      <c r="BS236" s="135">
        <f t="shared" si="180"/>
        <v>419.86625818260347</v>
      </c>
      <c r="BT236" s="137">
        <v>440.85957109173364</v>
      </c>
      <c r="BU236" s="129">
        <f t="shared" si="181"/>
        <v>66.128935663760046</v>
      </c>
      <c r="BV236" s="137">
        <v>419.86625818260347</v>
      </c>
      <c r="BW236" s="135">
        <f t="shared" si="182"/>
        <v>20.993312909130175</v>
      </c>
      <c r="BX236" s="135">
        <f t="shared" si="183"/>
        <v>440.85957109173364</v>
      </c>
      <c r="BY236" s="132">
        <f t="shared" si="184"/>
        <v>506.98850675549369</v>
      </c>
    </row>
    <row r="237" spans="1:77" ht="18" customHeight="1" thickTop="1" thickBot="1" x14ac:dyDescent="0.35">
      <c r="A237" s="5"/>
      <c r="B237" s="281"/>
      <c r="C237" s="286"/>
      <c r="D237" s="287"/>
      <c r="E237" s="287"/>
      <c r="F237" s="288"/>
      <c r="G237" s="288"/>
      <c r="H237" s="288"/>
      <c r="I237" s="289"/>
      <c r="J237" s="94"/>
      <c r="K237" s="57">
        <v>559.3332488047572</v>
      </c>
      <c r="M237" s="139"/>
      <c r="N237" s="139"/>
      <c r="P237" s="132"/>
      <c r="R237" s="132"/>
      <c r="S237" s="139"/>
      <c r="U237" s="133"/>
      <c r="V237" s="139"/>
      <c r="X237" s="132"/>
      <c r="Y237" s="139"/>
      <c r="AA237" s="132"/>
      <c r="AB237" s="132"/>
      <c r="AC237" s="139"/>
      <c r="AE237" s="134"/>
      <c r="AF237" s="139"/>
      <c r="AG237" s="139"/>
      <c r="AI237" s="132"/>
      <c r="AK237" s="132"/>
      <c r="AL237" s="134"/>
      <c r="AN237" s="134"/>
      <c r="AP237" s="139"/>
      <c r="AR237" s="134"/>
      <c r="AS237" s="139"/>
      <c r="AT237" s="139"/>
      <c r="AV237" s="134"/>
      <c r="AW237" s="135"/>
      <c r="AX237" s="135"/>
      <c r="AY237" s="139"/>
      <c r="AZ237" s="135"/>
      <c r="BA237" s="135"/>
      <c r="BB237" s="139"/>
      <c r="BC237" s="135"/>
      <c r="BD237" s="135"/>
      <c r="BE237" s="139"/>
      <c r="BF237" s="135"/>
      <c r="BG237" s="135"/>
      <c r="BH237" s="139"/>
      <c r="BI237" s="139"/>
      <c r="BJ237" s="135"/>
      <c r="BK237" s="135"/>
      <c r="BL237" s="135"/>
      <c r="BM237" s="135"/>
      <c r="BN237" s="169"/>
      <c r="BO237" s="169"/>
      <c r="BP237" s="135">
        <f t="shared" si="177"/>
        <v>0</v>
      </c>
      <c r="BQ237" s="135">
        <f t="shared" si="178"/>
        <v>0</v>
      </c>
      <c r="BR237" s="135">
        <f t="shared" si="179"/>
        <v>0</v>
      </c>
      <c r="BS237" s="135">
        <f t="shared" si="180"/>
        <v>0</v>
      </c>
      <c r="BT237" s="169"/>
      <c r="BU237" s="129">
        <f t="shared" si="181"/>
        <v>0</v>
      </c>
      <c r="BV237" s="169"/>
      <c r="BW237" s="135">
        <f t="shared" si="182"/>
        <v>0</v>
      </c>
      <c r="BX237" s="135">
        <f t="shared" si="183"/>
        <v>0</v>
      </c>
      <c r="BY237" s="132">
        <f t="shared" si="184"/>
        <v>0</v>
      </c>
    </row>
    <row r="238" spans="1:77" ht="18" customHeight="1" thickBot="1" x14ac:dyDescent="0.35">
      <c r="A238" s="5"/>
      <c r="B238" s="501" t="s">
        <v>504</v>
      </c>
      <c r="C238" s="502"/>
      <c r="D238" s="502"/>
      <c r="E238" s="502"/>
      <c r="F238" s="502"/>
      <c r="G238" s="502"/>
      <c r="H238" s="502"/>
      <c r="I238" s="502"/>
      <c r="J238" s="503"/>
      <c r="K238" s="57">
        <v>256.46225421559177</v>
      </c>
      <c r="M238" s="139">
        <v>114.45439040000001</v>
      </c>
      <c r="N238" s="139">
        <v>107.97584000000001</v>
      </c>
      <c r="O238" s="129">
        <f t="shared" si="185"/>
        <v>6.4785503999999996</v>
      </c>
      <c r="P238" s="132">
        <f t="shared" si="168"/>
        <v>114.45439040000001</v>
      </c>
      <c r="Q238" s="129">
        <f t="shared" si="169"/>
        <v>14.879070752000001</v>
      </c>
      <c r="R238" s="132">
        <f t="shared" si="170"/>
        <v>129.33346115200001</v>
      </c>
      <c r="S238" s="139">
        <v>129.33346115200001</v>
      </c>
      <c r="T238" s="129">
        <f t="shared" si="171"/>
        <v>12.933346115200003</v>
      </c>
      <c r="U238" s="133">
        <f t="shared" si="172"/>
        <v>142.26680726720002</v>
      </c>
      <c r="V238" s="139">
        <v>142.26680726720002</v>
      </c>
      <c r="W238" s="129">
        <f t="shared" si="166"/>
        <v>8.5360084360320023</v>
      </c>
      <c r="X238" s="132">
        <f t="shared" si="167"/>
        <v>150.80281570323203</v>
      </c>
      <c r="Y238" s="139">
        <v>150.80281570323203</v>
      </c>
      <c r="Z238" s="129">
        <f t="shared" si="161"/>
        <v>12.064225256258561</v>
      </c>
      <c r="AA238" s="132">
        <f t="shared" si="162"/>
        <v>162.86704095949059</v>
      </c>
      <c r="AB238" s="132">
        <f>K242</f>
        <v>642.1674540064264</v>
      </c>
      <c r="AC238" s="139">
        <v>162.86704095949059</v>
      </c>
      <c r="AD238" s="129">
        <f t="shared" si="159"/>
        <v>16.286704095949062</v>
      </c>
      <c r="AE238" s="134">
        <f t="shared" si="160"/>
        <v>179.15374505543966</v>
      </c>
      <c r="AF238" s="139">
        <v>191.69450720932042</v>
      </c>
      <c r="AG238" s="139">
        <v>179.15374505543966</v>
      </c>
      <c r="AH238" s="129">
        <f t="shared" si="157"/>
        <v>12.540762153880776</v>
      </c>
      <c r="AI238" s="132">
        <f t="shared" si="158"/>
        <v>191.69450720932042</v>
      </c>
      <c r="AK238" s="132">
        <f t="shared" si="153"/>
        <v>28.754176081398064</v>
      </c>
      <c r="AL238" s="134">
        <f t="shared" si="154"/>
        <v>220.44868329071849</v>
      </c>
      <c r="AM238" s="129">
        <f t="shared" si="155"/>
        <v>51.373396320514111</v>
      </c>
      <c r="AN238" s="134">
        <f t="shared" si="156"/>
        <v>693.54085032694047</v>
      </c>
      <c r="AP238" s="139">
        <v>238.08457795397598</v>
      </c>
      <c r="AQ238" s="129">
        <f t="shared" si="163"/>
        <v>16.665920456778316</v>
      </c>
      <c r="AR238" s="134">
        <f t="shared" si="164"/>
        <v>254.75049841075429</v>
      </c>
      <c r="AS238" s="139">
        <v>275.13053828361461</v>
      </c>
      <c r="AT238" s="139">
        <v>254.75049841075429</v>
      </c>
      <c r="AU238" s="129">
        <f t="shared" si="143"/>
        <v>20.380039872860344</v>
      </c>
      <c r="AV238" s="134">
        <f t="shared" si="144"/>
        <v>275.13053828361461</v>
      </c>
      <c r="AW238" s="135">
        <f t="shared" si="145"/>
        <v>22.01044306268917</v>
      </c>
      <c r="AX238" s="135">
        <f t="shared" si="146"/>
        <v>297.14098134630376</v>
      </c>
      <c r="AY238" s="139">
        <v>297.14098134630376</v>
      </c>
      <c r="AZ238" s="135">
        <f t="shared" si="147"/>
        <v>26.742688321167339</v>
      </c>
      <c r="BA238" s="135">
        <f t="shared" si="148"/>
        <v>323.88366966747111</v>
      </c>
      <c r="BB238" s="139">
        <v>323.88366966747111</v>
      </c>
      <c r="BC238" s="135">
        <f t="shared" si="149"/>
        <v>29.1495302700724</v>
      </c>
      <c r="BD238" s="135">
        <f t="shared" si="150"/>
        <v>353.03319993754349</v>
      </c>
      <c r="BE238" s="139">
        <v>353.03319993754349</v>
      </c>
      <c r="BF238" s="135">
        <f t="shared" si="151"/>
        <v>31.772987994378912</v>
      </c>
      <c r="BG238" s="135">
        <f t="shared" si="152"/>
        <v>384.80618793192241</v>
      </c>
      <c r="BH238" s="139">
        <v>430.98293048375308</v>
      </c>
      <c r="BI238" s="139">
        <v>384.80618793192241</v>
      </c>
      <c r="BJ238" s="135">
        <f t="shared" si="137"/>
        <v>46.176742551830685</v>
      </c>
      <c r="BK238" s="135">
        <f t="shared" si="138"/>
        <v>430.98293048375308</v>
      </c>
      <c r="BL238" s="135">
        <f t="shared" si="139"/>
        <v>17.239317219350124</v>
      </c>
      <c r="BM238" s="135">
        <f t="shared" si="140"/>
        <v>448.22224770310322</v>
      </c>
      <c r="BN238" s="139">
        <v>470.63336008825837</v>
      </c>
      <c r="BO238" s="139">
        <v>448.22224770310322</v>
      </c>
      <c r="BP238" s="135">
        <f t="shared" si="177"/>
        <v>22.411112385155164</v>
      </c>
      <c r="BQ238" s="135">
        <f t="shared" si="178"/>
        <v>470.63336008825837</v>
      </c>
      <c r="BR238" s="135">
        <f t="shared" si="179"/>
        <v>61.18233681147359</v>
      </c>
      <c r="BS238" s="135">
        <f t="shared" si="180"/>
        <v>531.81569689973196</v>
      </c>
      <c r="BT238" s="139">
        <v>558.40648174471858</v>
      </c>
      <c r="BU238" s="129">
        <f t="shared" si="181"/>
        <v>83.760972261707792</v>
      </c>
      <c r="BV238" s="139">
        <v>531.81569689973196</v>
      </c>
      <c r="BW238" s="135">
        <f t="shared" si="182"/>
        <v>26.590784844986601</v>
      </c>
      <c r="BX238" s="135">
        <f t="shared" si="183"/>
        <v>558.40648174471858</v>
      </c>
      <c r="BY238" s="132">
        <f t="shared" si="184"/>
        <v>642.1674540064264</v>
      </c>
    </row>
    <row r="239" spans="1:77" ht="18" customHeight="1" thickTop="1" thickBot="1" x14ac:dyDescent="0.35">
      <c r="A239" s="5"/>
      <c r="B239" s="381" t="s">
        <v>417</v>
      </c>
      <c r="C239" s="382"/>
      <c r="D239" s="383" t="s">
        <v>16</v>
      </c>
      <c r="E239" s="384" t="s">
        <v>209</v>
      </c>
      <c r="F239" s="385">
        <v>120</v>
      </c>
      <c r="G239" s="385">
        <v>140</v>
      </c>
      <c r="H239" s="385">
        <v>13</v>
      </c>
      <c r="I239" s="386" t="s">
        <v>9</v>
      </c>
      <c r="J239" s="387">
        <f>K237*$K$6</f>
        <v>17659.704716264663</v>
      </c>
      <c r="K239" s="57">
        <v>121.21585240016259</v>
      </c>
      <c r="M239" s="194">
        <v>76.90806044</v>
      </c>
      <c r="N239" s="194">
        <v>72.554773999999995</v>
      </c>
      <c r="O239" s="129">
        <f t="shared" si="185"/>
        <v>4.3532864399999998</v>
      </c>
      <c r="P239" s="132">
        <f t="shared" si="168"/>
        <v>76.90806044</v>
      </c>
      <c r="Q239" s="129">
        <f t="shared" si="169"/>
        <v>9.9980478571999996</v>
      </c>
      <c r="R239" s="132">
        <f t="shared" si="170"/>
        <v>86.906108297200007</v>
      </c>
      <c r="S239" s="194">
        <v>86.906108297200007</v>
      </c>
      <c r="T239" s="129">
        <f t="shared" si="171"/>
        <v>8.6906108297200007</v>
      </c>
      <c r="U239" s="133">
        <f t="shared" si="172"/>
        <v>95.596719126920007</v>
      </c>
      <c r="V239" s="194">
        <v>95.596719126920007</v>
      </c>
      <c r="W239" s="129">
        <f t="shared" si="166"/>
        <v>5.7358031476152007</v>
      </c>
      <c r="X239" s="132">
        <f t="shared" si="167"/>
        <v>101.33252227453521</v>
      </c>
      <c r="Y239" s="194">
        <v>101.33252227453521</v>
      </c>
      <c r="Z239" s="129">
        <f t="shared" si="161"/>
        <v>8.1066017819628158</v>
      </c>
      <c r="AA239" s="132">
        <f t="shared" si="162"/>
        <v>109.43912405649803</v>
      </c>
      <c r="AB239" s="132">
        <f>K243</f>
        <v>431.50684908393998</v>
      </c>
      <c r="AC239" s="194">
        <v>109.43912405649803</v>
      </c>
      <c r="AD239" s="129">
        <f t="shared" si="159"/>
        <v>10.943912405649803</v>
      </c>
      <c r="AE239" s="134">
        <f t="shared" si="160"/>
        <v>120.38303646214783</v>
      </c>
      <c r="AF239" s="194">
        <v>128.80984901449818</v>
      </c>
      <c r="AG239" s="194">
        <v>120.38303646214783</v>
      </c>
      <c r="AH239" s="129">
        <f t="shared" si="157"/>
        <v>8.4268125523503485</v>
      </c>
      <c r="AI239" s="132">
        <f t="shared" si="158"/>
        <v>128.80984901449818</v>
      </c>
      <c r="AK239" s="132">
        <f t="shared" si="153"/>
        <v>19.321477352174728</v>
      </c>
      <c r="AL239" s="134">
        <f t="shared" si="154"/>
        <v>148.13132636667291</v>
      </c>
      <c r="AM239" s="129">
        <f t="shared" si="155"/>
        <v>34.520547926715196</v>
      </c>
      <c r="AN239" s="134">
        <f t="shared" si="156"/>
        <v>466.02739701065519</v>
      </c>
      <c r="AP239" s="194">
        <v>159.98183247600673</v>
      </c>
      <c r="AQ239" s="129">
        <f t="shared" si="163"/>
        <v>11.198728273320471</v>
      </c>
      <c r="AR239" s="134">
        <f t="shared" si="164"/>
        <v>171.18056074932721</v>
      </c>
      <c r="AS239" s="194">
        <v>184.87500560927339</v>
      </c>
      <c r="AT239" s="194">
        <v>171.18056074932721</v>
      </c>
      <c r="AU239" s="129">
        <f t="shared" si="143"/>
        <v>13.694444859946177</v>
      </c>
      <c r="AV239" s="134">
        <f t="shared" si="144"/>
        <v>184.87500560927339</v>
      </c>
      <c r="AW239" s="135">
        <f t="shared" si="145"/>
        <v>14.790000448741871</v>
      </c>
      <c r="AX239" s="135">
        <f t="shared" si="146"/>
        <v>199.66500605801525</v>
      </c>
      <c r="AY239" s="194">
        <v>199.66500605801525</v>
      </c>
      <c r="AZ239" s="135">
        <f t="shared" si="147"/>
        <v>17.969850545221373</v>
      </c>
      <c r="BA239" s="135">
        <f t="shared" si="148"/>
        <v>217.63485660323661</v>
      </c>
      <c r="BB239" s="194">
        <v>217.63485660323661</v>
      </c>
      <c r="BC239" s="135">
        <f t="shared" si="149"/>
        <v>19.587137094291297</v>
      </c>
      <c r="BD239" s="135">
        <f t="shared" si="150"/>
        <v>237.22199369752792</v>
      </c>
      <c r="BE239" s="194">
        <v>237.22199369752792</v>
      </c>
      <c r="BF239" s="135">
        <f t="shared" si="151"/>
        <v>21.349979432777509</v>
      </c>
      <c r="BG239" s="135">
        <f t="shared" si="152"/>
        <v>258.57197313030542</v>
      </c>
      <c r="BH239" s="194">
        <v>289.60060990594206</v>
      </c>
      <c r="BI239" s="194">
        <v>258.57197313030542</v>
      </c>
      <c r="BJ239" s="135">
        <f t="shared" si="137"/>
        <v>31.028636775636649</v>
      </c>
      <c r="BK239" s="135">
        <f t="shared" si="138"/>
        <v>289.60060990594206</v>
      </c>
      <c r="BL239" s="135">
        <f t="shared" si="139"/>
        <v>11.584024396237682</v>
      </c>
      <c r="BM239" s="135">
        <f t="shared" si="140"/>
        <v>301.18463430217975</v>
      </c>
      <c r="BN239" s="195">
        <v>316.24386601728872</v>
      </c>
      <c r="BO239" s="195">
        <v>301.18463430217975</v>
      </c>
      <c r="BP239" s="135">
        <f t="shared" si="177"/>
        <v>15.059231715108988</v>
      </c>
      <c r="BQ239" s="135">
        <f t="shared" si="178"/>
        <v>316.24386601728872</v>
      </c>
      <c r="BR239" s="135">
        <f t="shared" si="179"/>
        <v>41.111702582247538</v>
      </c>
      <c r="BS239" s="135">
        <f t="shared" si="180"/>
        <v>357.35556859953624</v>
      </c>
      <c r="BT239" s="195">
        <v>375.22334702951304</v>
      </c>
      <c r="BU239" s="129">
        <f t="shared" si="181"/>
        <v>56.283502054426954</v>
      </c>
      <c r="BV239" s="195">
        <v>357.35556859953624</v>
      </c>
      <c r="BW239" s="135">
        <f t="shared" si="182"/>
        <v>17.867778429976813</v>
      </c>
      <c r="BX239" s="135">
        <f t="shared" si="183"/>
        <v>375.22334702951304</v>
      </c>
      <c r="BY239" s="132">
        <f t="shared" si="184"/>
        <v>431.50684908393998</v>
      </c>
    </row>
    <row r="240" spans="1:77" ht="18" customHeight="1" thickTop="1" thickBot="1" x14ac:dyDescent="0.35">
      <c r="A240" s="5"/>
      <c r="B240" s="89" t="s">
        <v>418</v>
      </c>
      <c r="C240" s="103">
        <v>5355</v>
      </c>
      <c r="D240" s="104" t="s">
        <v>28</v>
      </c>
      <c r="E240" s="90" t="s">
        <v>212</v>
      </c>
      <c r="F240" s="105">
        <v>58</v>
      </c>
      <c r="G240" s="105">
        <v>75</v>
      </c>
      <c r="H240" s="105">
        <v>10</v>
      </c>
      <c r="I240" s="106" t="s">
        <v>9</v>
      </c>
      <c r="J240" s="91">
        <f>K238*$K$6</f>
        <v>8097.2259203133453</v>
      </c>
      <c r="K240" s="57">
        <v>506.98850675549369</v>
      </c>
      <c r="M240" s="194"/>
      <c r="N240" s="194"/>
      <c r="P240" s="132"/>
      <c r="R240" s="132"/>
      <c r="S240" s="194"/>
      <c r="U240" s="133"/>
      <c r="V240" s="194"/>
      <c r="X240" s="132"/>
      <c r="Y240" s="194"/>
      <c r="AA240" s="132"/>
      <c r="AB240" s="132"/>
      <c r="AC240" s="194"/>
      <c r="AE240" s="134"/>
      <c r="AF240" s="194"/>
      <c r="AG240" s="194"/>
      <c r="AI240" s="132"/>
      <c r="AK240" s="132"/>
      <c r="AL240" s="134"/>
      <c r="AN240" s="134"/>
      <c r="AP240" s="194"/>
      <c r="AR240" s="134"/>
      <c r="AS240" s="197">
        <v>167.44814483353602</v>
      </c>
      <c r="AT240" s="197">
        <v>155.04457854957039</v>
      </c>
      <c r="AU240" s="129">
        <f t="shared" si="143"/>
        <v>12.403566283965631</v>
      </c>
      <c r="AV240" s="134">
        <f t="shared" si="144"/>
        <v>167.44814483353602</v>
      </c>
      <c r="AW240" s="135">
        <f t="shared" si="145"/>
        <v>13.395851586682882</v>
      </c>
      <c r="AX240" s="135">
        <f t="shared" si="146"/>
        <v>180.8439964202189</v>
      </c>
      <c r="AY240" s="197">
        <v>180.8439964202189</v>
      </c>
      <c r="AZ240" s="135">
        <f t="shared" si="147"/>
        <v>16.275959677819703</v>
      </c>
      <c r="BA240" s="135">
        <f t="shared" si="148"/>
        <v>197.11995609803861</v>
      </c>
      <c r="BB240" s="197">
        <v>197.11995609803861</v>
      </c>
      <c r="BC240" s="135">
        <f t="shared" si="149"/>
        <v>17.740796048823476</v>
      </c>
      <c r="BD240" s="135">
        <f t="shared" si="150"/>
        <v>214.8607521468621</v>
      </c>
      <c r="BE240" s="197">
        <v>214.8607521468621</v>
      </c>
      <c r="BF240" s="135">
        <f t="shared" si="151"/>
        <v>19.337467693217587</v>
      </c>
      <c r="BG240" s="135">
        <f t="shared" si="152"/>
        <v>234.19821984007967</v>
      </c>
      <c r="BH240" s="197">
        <v>262.30200622088921</v>
      </c>
      <c r="BI240" s="197">
        <v>234.19821984007967</v>
      </c>
      <c r="BJ240" s="135">
        <f t="shared" si="137"/>
        <v>28.103786380809563</v>
      </c>
      <c r="BK240" s="135">
        <f t="shared" si="138"/>
        <v>262.30200622088921</v>
      </c>
      <c r="BL240" s="135">
        <f t="shared" si="139"/>
        <v>10.492080248835569</v>
      </c>
      <c r="BM240" s="135">
        <f t="shared" si="140"/>
        <v>272.79408646972479</v>
      </c>
      <c r="BN240" s="198">
        <v>286.43379079321102</v>
      </c>
      <c r="BO240" s="198">
        <v>272.79408646972479</v>
      </c>
      <c r="BP240" s="135">
        <f t="shared" si="177"/>
        <v>13.639704323486239</v>
      </c>
      <c r="BQ240" s="135">
        <f t="shared" si="178"/>
        <v>286.43379079321102</v>
      </c>
      <c r="BR240" s="135">
        <f t="shared" si="179"/>
        <v>37.236392803117432</v>
      </c>
      <c r="BS240" s="135">
        <f t="shared" si="180"/>
        <v>323.67018359632846</v>
      </c>
      <c r="BT240" s="198">
        <v>339.8536927761449</v>
      </c>
      <c r="BU240" s="129">
        <f t="shared" si="181"/>
        <v>50.978053916421736</v>
      </c>
      <c r="BV240" s="198">
        <v>323.67018359632846</v>
      </c>
      <c r="BW240" s="135">
        <f t="shared" si="182"/>
        <v>16.183509179816422</v>
      </c>
      <c r="BX240" s="135">
        <f t="shared" si="183"/>
        <v>339.8536927761449</v>
      </c>
      <c r="BY240" s="132">
        <f t="shared" si="184"/>
        <v>390.83174669256664</v>
      </c>
    </row>
    <row r="241" spans="1:77" ht="18" customHeight="1" thickTop="1" thickBot="1" x14ac:dyDescent="0.35">
      <c r="A241" s="5"/>
      <c r="B241" s="92" t="s">
        <v>419</v>
      </c>
      <c r="C241" s="95">
        <v>5527</v>
      </c>
      <c r="D241" s="88" t="s">
        <v>28</v>
      </c>
      <c r="E241" s="88" t="s">
        <v>215</v>
      </c>
      <c r="F241" s="96">
        <v>36</v>
      </c>
      <c r="G241" s="96">
        <v>54</v>
      </c>
      <c r="H241" s="96">
        <v>7</v>
      </c>
      <c r="I241" s="97"/>
      <c r="J241" s="93">
        <f>K239*$K$6</f>
        <v>3827.1212463974416</v>
      </c>
      <c r="K241" s="57"/>
      <c r="M241" s="194">
        <v>69.658480879999999</v>
      </c>
      <c r="N241" s="194">
        <v>65.715547999999998</v>
      </c>
      <c r="O241" s="129">
        <f t="shared" si="185"/>
        <v>3.9429328799999999</v>
      </c>
      <c r="P241" s="132">
        <f t="shared" si="168"/>
        <v>69.658480879999999</v>
      </c>
      <c r="Q241" s="129">
        <f t="shared" si="169"/>
        <v>9.0556025144000003</v>
      </c>
      <c r="R241" s="132">
        <f t="shared" si="170"/>
        <v>78.714083394400006</v>
      </c>
      <c r="S241" s="194">
        <v>78.714083394400006</v>
      </c>
      <c r="T241" s="129">
        <f t="shared" si="171"/>
        <v>7.8714083394400003</v>
      </c>
      <c r="U241" s="133">
        <f t="shared" si="172"/>
        <v>86.585491733840001</v>
      </c>
      <c r="V241" s="194">
        <v>86.585491733840001</v>
      </c>
      <c r="W241" s="129">
        <f t="shared" si="166"/>
        <v>5.1951295040304002</v>
      </c>
      <c r="X241" s="132">
        <f t="shared" si="167"/>
        <v>91.780621237870406</v>
      </c>
      <c r="Y241" s="194">
        <v>91.780621237870406</v>
      </c>
      <c r="Z241" s="129">
        <f t="shared" si="161"/>
        <v>7.3424496990296326</v>
      </c>
      <c r="AA241" s="132">
        <f t="shared" si="162"/>
        <v>99.123070936900035</v>
      </c>
      <c r="AB241" s="132">
        <f>K245</f>
        <v>417.94369211632852</v>
      </c>
      <c r="AC241" s="194">
        <v>99.123070936900035</v>
      </c>
      <c r="AD241" s="129">
        <f t="shared" si="159"/>
        <v>9.9123070936900035</v>
      </c>
      <c r="AE241" s="134">
        <f t="shared" si="160"/>
        <v>109.03537803059004</v>
      </c>
      <c r="AF241" s="194">
        <v>116.66785449273134</v>
      </c>
      <c r="AG241" s="194">
        <v>109.03537803059004</v>
      </c>
      <c r="AH241" s="129">
        <f t="shared" si="157"/>
        <v>7.6324764621413035</v>
      </c>
      <c r="AI241" s="132">
        <f t="shared" si="158"/>
        <v>116.66785449273134</v>
      </c>
      <c r="AK241" s="132">
        <f t="shared" si="153"/>
        <v>17.500178173909699</v>
      </c>
      <c r="AL241" s="134">
        <f t="shared" si="154"/>
        <v>134.16803266664104</v>
      </c>
      <c r="AM241" s="129">
        <f t="shared" si="155"/>
        <v>33.435495369306281</v>
      </c>
      <c r="AN241" s="134">
        <f t="shared" si="156"/>
        <v>451.37918748563482</v>
      </c>
      <c r="AP241" s="194">
        <v>144.90147527997232</v>
      </c>
      <c r="AQ241" s="129">
        <f t="shared" si="163"/>
        <v>10.143103269598063</v>
      </c>
      <c r="AR241" s="134">
        <f t="shared" si="164"/>
        <v>155.04457854957039</v>
      </c>
      <c r="AS241" s="148">
        <v>179.06400000000002</v>
      </c>
      <c r="AT241" s="148">
        <v>165.8</v>
      </c>
      <c r="AU241" s="129">
        <f t="shared" si="143"/>
        <v>13.264000000000001</v>
      </c>
      <c r="AV241" s="134">
        <f t="shared" si="144"/>
        <v>179.06400000000002</v>
      </c>
      <c r="AW241" s="135">
        <f t="shared" si="145"/>
        <v>14.325120000000002</v>
      </c>
      <c r="AX241" s="135">
        <f t="shared" si="146"/>
        <v>193.38912000000002</v>
      </c>
      <c r="AY241" s="148">
        <v>193.38912000000002</v>
      </c>
      <c r="AZ241" s="135">
        <f t="shared" si="147"/>
        <v>17.405020800000003</v>
      </c>
      <c r="BA241" s="135">
        <f t="shared" si="148"/>
        <v>210.79414080000004</v>
      </c>
      <c r="BB241" s="148">
        <v>210.79414080000004</v>
      </c>
      <c r="BC241" s="135">
        <f t="shared" si="149"/>
        <v>18.971472672000004</v>
      </c>
      <c r="BD241" s="135">
        <f t="shared" si="150"/>
        <v>229.76561347200004</v>
      </c>
      <c r="BE241" s="148">
        <v>229.76561347200004</v>
      </c>
      <c r="BF241" s="135">
        <f t="shared" si="151"/>
        <v>20.678905212480004</v>
      </c>
      <c r="BG241" s="135">
        <f t="shared" si="152"/>
        <v>250.44451868448004</v>
      </c>
      <c r="BH241" s="148">
        <v>280.49786092661765</v>
      </c>
      <c r="BI241" s="148">
        <v>250.44451868448004</v>
      </c>
      <c r="BJ241" s="135">
        <f t="shared" si="137"/>
        <v>30.053342242137607</v>
      </c>
      <c r="BK241" s="135">
        <f t="shared" si="138"/>
        <v>280.49786092661765</v>
      </c>
      <c r="BL241" s="135">
        <f t="shared" si="139"/>
        <v>11.219914437064705</v>
      </c>
      <c r="BM241" s="135">
        <f t="shared" si="140"/>
        <v>291.71777536368234</v>
      </c>
      <c r="BN241" s="169">
        <v>306.30366413186647</v>
      </c>
      <c r="BO241" s="169">
        <v>291.71777536368234</v>
      </c>
      <c r="BP241" s="135">
        <f t="shared" si="177"/>
        <v>14.585888768184116</v>
      </c>
      <c r="BQ241" s="135">
        <f t="shared" si="178"/>
        <v>306.30366413186647</v>
      </c>
      <c r="BR241" s="135">
        <f t="shared" si="179"/>
        <v>39.819476337142639</v>
      </c>
      <c r="BS241" s="135">
        <f t="shared" si="180"/>
        <v>346.12314046900912</v>
      </c>
      <c r="BT241" s="169">
        <v>363.42929749245957</v>
      </c>
      <c r="BU241" s="129">
        <f t="shared" si="181"/>
        <v>54.514394623868931</v>
      </c>
      <c r="BV241" s="169">
        <v>346.12314046900912</v>
      </c>
      <c r="BW241" s="135">
        <f t="shared" si="182"/>
        <v>17.306157023450453</v>
      </c>
      <c r="BX241" s="135">
        <f t="shared" si="183"/>
        <v>363.42929749245957</v>
      </c>
      <c r="BY241" s="132">
        <f t="shared" si="184"/>
        <v>417.94369211632852</v>
      </c>
    </row>
    <row r="242" spans="1:77" ht="18" customHeight="1" thickTop="1" x14ac:dyDescent="0.3">
      <c r="A242" s="5"/>
      <c r="B242" s="92" t="s">
        <v>420</v>
      </c>
      <c r="C242" s="95"/>
      <c r="D242" s="88" t="s">
        <v>28</v>
      </c>
      <c r="E242" s="88" t="s">
        <v>216</v>
      </c>
      <c r="F242" s="96">
        <v>105</v>
      </c>
      <c r="G242" s="96">
        <v>130</v>
      </c>
      <c r="H242" s="96">
        <v>12</v>
      </c>
      <c r="I242" s="97" t="s">
        <v>9</v>
      </c>
      <c r="J242" s="93">
        <f>K240*$K$6</f>
        <v>16007.035775138105</v>
      </c>
      <c r="K242" s="57">
        <v>642.1674540064264</v>
      </c>
      <c r="M242" s="131">
        <v>31.222484440000002</v>
      </c>
      <c r="N242" s="131">
        <v>29.455174000000003</v>
      </c>
      <c r="O242" s="129">
        <f t="shared" si="185"/>
        <v>1.7673104400000001</v>
      </c>
      <c r="P242" s="132">
        <f t="shared" si="168"/>
        <v>31.222484440000002</v>
      </c>
      <c r="Q242" s="129">
        <f t="shared" si="169"/>
        <v>4.0589229772000008</v>
      </c>
      <c r="R242" s="132">
        <f t="shared" si="170"/>
        <v>35.281407417200001</v>
      </c>
      <c r="S242" s="131">
        <v>35.281407417200001</v>
      </c>
      <c r="T242" s="129">
        <f t="shared" si="171"/>
        <v>3.5281407417200001</v>
      </c>
      <c r="U242" s="133">
        <f t="shared" si="172"/>
        <v>38.809548158920002</v>
      </c>
      <c r="V242" s="131">
        <v>38.809548158920002</v>
      </c>
      <c r="W242" s="129">
        <f t="shared" si="166"/>
        <v>2.3285728895352005</v>
      </c>
      <c r="X242" s="132">
        <f t="shared" si="167"/>
        <v>41.138121048455204</v>
      </c>
      <c r="Y242" s="131">
        <v>41.138121048455204</v>
      </c>
      <c r="Z242" s="129">
        <f t="shared" si="161"/>
        <v>3.2910496838764165</v>
      </c>
      <c r="AA242" s="132">
        <f t="shared" si="162"/>
        <v>44.42917073233162</v>
      </c>
      <c r="AB242" s="132">
        <f>K246</f>
        <v>175.1795039973413</v>
      </c>
      <c r="AC242" s="131">
        <v>44.42917073233162</v>
      </c>
      <c r="AD242" s="129">
        <f t="shared" si="159"/>
        <v>4.4429170732331622</v>
      </c>
      <c r="AE242" s="134">
        <f t="shared" si="160"/>
        <v>48.872087805564782</v>
      </c>
      <c r="AF242" s="131">
        <v>52.293133951954317</v>
      </c>
      <c r="AG242" s="131">
        <v>48.872087805564782</v>
      </c>
      <c r="AH242" s="129">
        <f t="shared" si="157"/>
        <v>3.4210461463895347</v>
      </c>
      <c r="AI242" s="132">
        <f t="shared" si="158"/>
        <v>52.293133951954317</v>
      </c>
      <c r="AK242" s="132">
        <f t="shared" si="153"/>
        <v>7.8439700927931479</v>
      </c>
      <c r="AL242" s="134">
        <f t="shared" si="154"/>
        <v>60.137104044747467</v>
      </c>
      <c r="AM242" s="129">
        <f t="shared" si="155"/>
        <v>14.014360319787304</v>
      </c>
      <c r="AN242" s="134">
        <f t="shared" si="156"/>
        <v>189.1938643171286</v>
      </c>
      <c r="AP242" s="131">
        <v>64.94807236832726</v>
      </c>
      <c r="AQ242" s="129">
        <f t="shared" si="163"/>
        <v>4.5463650657829078</v>
      </c>
      <c r="AR242" s="134">
        <f t="shared" si="164"/>
        <v>69.494437434110168</v>
      </c>
      <c r="AS242" s="131">
        <v>75.053992428838981</v>
      </c>
      <c r="AT242" s="131">
        <v>69.494437434110168</v>
      </c>
      <c r="AU242" s="129">
        <f t="shared" si="143"/>
        <v>5.5595549947288134</v>
      </c>
      <c r="AV242" s="134">
        <f t="shared" si="144"/>
        <v>75.053992428838981</v>
      </c>
      <c r="AW242" s="135">
        <f t="shared" si="145"/>
        <v>6.0043193943071183</v>
      </c>
      <c r="AX242" s="135">
        <f t="shared" si="146"/>
        <v>81.058311823146099</v>
      </c>
      <c r="AY242" s="131">
        <v>81.058311823146099</v>
      </c>
      <c r="AZ242" s="135">
        <f t="shared" si="147"/>
        <v>7.2952480640831494</v>
      </c>
      <c r="BA242" s="135">
        <f t="shared" si="148"/>
        <v>88.353559887229252</v>
      </c>
      <c r="BB242" s="131">
        <v>88.353559887229252</v>
      </c>
      <c r="BC242" s="135">
        <f t="shared" si="149"/>
        <v>7.9518203898506323</v>
      </c>
      <c r="BD242" s="135">
        <f t="shared" si="150"/>
        <v>96.305380277079891</v>
      </c>
      <c r="BE242" s="131">
        <v>96.305380277079891</v>
      </c>
      <c r="BF242" s="135">
        <f t="shared" si="151"/>
        <v>8.6674842249371906</v>
      </c>
      <c r="BG242" s="135">
        <f t="shared" si="152"/>
        <v>104.97286450201707</v>
      </c>
      <c r="BH242" s="131">
        <v>117.56960824225912</v>
      </c>
      <c r="BI242" s="131">
        <v>104.97286450201707</v>
      </c>
      <c r="BJ242" s="135">
        <f t="shared" ref="BJ242:BJ316" si="186">BI242/100*12</f>
        <v>12.596743740242051</v>
      </c>
      <c r="BK242" s="135">
        <f t="shared" ref="BK242:BK316" si="187">BI242+BJ242</f>
        <v>117.56960824225912</v>
      </c>
      <c r="BL242" s="135">
        <f t="shared" ref="BL242:BL316" si="188">BH242/100*4</f>
        <v>4.7027843296903651</v>
      </c>
      <c r="BM242" s="135">
        <f t="shared" ref="BM242:BM316" si="189">BH242+BL242</f>
        <v>122.27239257194948</v>
      </c>
      <c r="BN242" s="131">
        <v>128.38601220054696</v>
      </c>
      <c r="BO242" s="131">
        <v>122.27239257194948</v>
      </c>
      <c r="BP242" s="135">
        <f t="shared" si="177"/>
        <v>6.1136196285974744</v>
      </c>
      <c r="BQ242" s="135">
        <f t="shared" si="178"/>
        <v>128.38601220054696</v>
      </c>
      <c r="BR242" s="135">
        <f t="shared" si="179"/>
        <v>16.690181586071105</v>
      </c>
      <c r="BS242" s="135">
        <f t="shared" si="180"/>
        <v>145.07619378661806</v>
      </c>
      <c r="BT242" s="131">
        <v>152.33000347594896</v>
      </c>
      <c r="BU242" s="129">
        <f t="shared" si="181"/>
        <v>22.849500521392343</v>
      </c>
      <c r="BV242" s="131">
        <v>145.07619378661806</v>
      </c>
      <c r="BW242" s="135">
        <f t="shared" si="182"/>
        <v>7.2538096893309039</v>
      </c>
      <c r="BX242" s="135">
        <f t="shared" si="183"/>
        <v>152.33000347594896</v>
      </c>
      <c r="BY242" s="132">
        <f t="shared" si="184"/>
        <v>175.1795039973413</v>
      </c>
    </row>
    <row r="243" spans="1:77" ht="18" customHeight="1" thickBot="1" x14ac:dyDescent="0.35">
      <c r="A243" s="5"/>
      <c r="B243" s="281"/>
      <c r="C243" s="286"/>
      <c r="D243" s="287"/>
      <c r="E243" s="287"/>
      <c r="F243" s="288"/>
      <c r="G243" s="288"/>
      <c r="H243" s="288"/>
      <c r="I243" s="289"/>
      <c r="J243" s="94"/>
      <c r="K243" s="57">
        <v>431.50684908393998</v>
      </c>
      <c r="M243" s="136">
        <v>31.222484440000002</v>
      </c>
      <c r="N243" s="136">
        <v>29.455174000000003</v>
      </c>
      <c r="O243" s="129">
        <f t="shared" si="185"/>
        <v>1.7673104400000001</v>
      </c>
      <c r="P243" s="132">
        <f t="shared" si="168"/>
        <v>31.222484440000002</v>
      </c>
      <c r="Q243" s="129">
        <f t="shared" si="169"/>
        <v>4.0589229772000008</v>
      </c>
      <c r="R243" s="132">
        <f t="shared" si="170"/>
        <v>35.281407417200001</v>
      </c>
      <c r="S243" s="136">
        <v>35.281407417200001</v>
      </c>
      <c r="T243" s="129">
        <f t="shared" si="171"/>
        <v>3.5281407417200001</v>
      </c>
      <c r="U243" s="133">
        <f t="shared" si="172"/>
        <v>38.809548158920002</v>
      </c>
      <c r="V243" s="136">
        <v>38.809548158920002</v>
      </c>
      <c r="W243" s="129">
        <f t="shared" si="166"/>
        <v>2.3285728895352005</v>
      </c>
      <c r="X243" s="132">
        <f t="shared" si="167"/>
        <v>41.138121048455204</v>
      </c>
      <c r="Y243" s="136">
        <v>41.138121048455204</v>
      </c>
      <c r="Z243" s="129">
        <f t="shared" si="161"/>
        <v>3.2910496838764165</v>
      </c>
      <c r="AA243" s="132">
        <f t="shared" si="162"/>
        <v>44.42917073233162</v>
      </c>
      <c r="AB243" s="132">
        <f>K247</f>
        <v>175.1795039973413</v>
      </c>
      <c r="AC243" s="136">
        <v>44.42917073233162</v>
      </c>
      <c r="AD243" s="129">
        <f t="shared" si="159"/>
        <v>4.4429170732331622</v>
      </c>
      <c r="AE243" s="134">
        <f t="shared" si="160"/>
        <v>48.872087805564782</v>
      </c>
      <c r="AF243" s="136">
        <v>52.293133951954317</v>
      </c>
      <c r="AG243" s="136">
        <v>48.872087805564782</v>
      </c>
      <c r="AH243" s="129">
        <f t="shared" si="157"/>
        <v>3.4210461463895347</v>
      </c>
      <c r="AI243" s="132">
        <f t="shared" si="158"/>
        <v>52.293133951954317</v>
      </c>
      <c r="AK243" s="132">
        <f t="shared" si="153"/>
        <v>7.8439700927931479</v>
      </c>
      <c r="AL243" s="134">
        <f t="shared" si="154"/>
        <v>60.137104044747467</v>
      </c>
      <c r="AM243" s="129">
        <f t="shared" si="155"/>
        <v>14.014360319787304</v>
      </c>
      <c r="AN243" s="134">
        <f t="shared" si="156"/>
        <v>189.1938643171286</v>
      </c>
      <c r="AP243" s="136">
        <v>64.94807236832726</v>
      </c>
      <c r="AQ243" s="129">
        <f t="shared" si="163"/>
        <v>4.5463650657829078</v>
      </c>
      <c r="AR243" s="134">
        <f t="shared" si="164"/>
        <v>69.494437434110168</v>
      </c>
      <c r="AS243" s="136">
        <v>75.053992428838981</v>
      </c>
      <c r="AT243" s="136">
        <v>69.494437434110168</v>
      </c>
      <c r="AU243" s="129">
        <f t="shared" ref="AU243:AU318" si="190">AT243/100*8</f>
        <v>5.5595549947288134</v>
      </c>
      <c r="AV243" s="134">
        <f t="shared" ref="AV243:AV318" si="191">AT243+AU243</f>
        <v>75.053992428838981</v>
      </c>
      <c r="AW243" s="135">
        <f t="shared" ref="AW243:AW318" si="192">AS243/100*8</f>
        <v>6.0043193943071183</v>
      </c>
      <c r="AX243" s="135">
        <f t="shared" ref="AX243:AX318" si="193">AS243+AW243</f>
        <v>81.058311823146099</v>
      </c>
      <c r="AY243" s="136">
        <v>81.058311823146099</v>
      </c>
      <c r="AZ243" s="135">
        <f t="shared" ref="AZ243:AZ318" si="194">AY243/100*9</f>
        <v>7.2952480640831494</v>
      </c>
      <c r="BA243" s="135">
        <f t="shared" ref="BA243:BA318" si="195">AY243+AZ243</f>
        <v>88.353559887229252</v>
      </c>
      <c r="BB243" s="136">
        <v>88.353559887229252</v>
      </c>
      <c r="BC243" s="135">
        <f t="shared" ref="BC243:BC317" si="196">BB243/100*9</f>
        <v>7.9518203898506323</v>
      </c>
      <c r="BD243" s="135">
        <f t="shared" ref="BD243:BD317" si="197">BB243+BC243</f>
        <v>96.305380277079891</v>
      </c>
      <c r="BE243" s="136">
        <v>96.305380277079891</v>
      </c>
      <c r="BF243" s="135">
        <f t="shared" ref="BF243:BF317" si="198">BE243/100*9</f>
        <v>8.6674842249371906</v>
      </c>
      <c r="BG243" s="135">
        <f t="shared" ref="BG243:BG317" si="199">BE243+BF243</f>
        <v>104.97286450201707</v>
      </c>
      <c r="BH243" s="136">
        <v>117.56960824225912</v>
      </c>
      <c r="BI243" s="136">
        <v>104.97286450201707</v>
      </c>
      <c r="BJ243" s="135">
        <f t="shared" si="186"/>
        <v>12.596743740242051</v>
      </c>
      <c r="BK243" s="135">
        <f t="shared" si="187"/>
        <v>117.56960824225912</v>
      </c>
      <c r="BL243" s="135">
        <f t="shared" si="188"/>
        <v>4.7027843296903651</v>
      </c>
      <c r="BM243" s="135">
        <f t="shared" si="189"/>
        <v>122.27239257194948</v>
      </c>
      <c r="BN243" s="136">
        <v>128.38601220054696</v>
      </c>
      <c r="BO243" s="136">
        <v>122.27239257194948</v>
      </c>
      <c r="BP243" s="135">
        <f t="shared" si="177"/>
        <v>6.1136196285974744</v>
      </c>
      <c r="BQ243" s="135">
        <f t="shared" si="178"/>
        <v>128.38601220054696</v>
      </c>
      <c r="BR243" s="135">
        <f t="shared" si="179"/>
        <v>16.690181586071105</v>
      </c>
      <c r="BS243" s="135">
        <f t="shared" si="180"/>
        <v>145.07619378661806</v>
      </c>
      <c r="BT243" s="136">
        <v>152.33000347594896</v>
      </c>
      <c r="BU243" s="129">
        <f t="shared" si="181"/>
        <v>22.849500521392343</v>
      </c>
      <c r="BV243" s="136">
        <v>145.07619378661806</v>
      </c>
      <c r="BW243" s="135">
        <f t="shared" si="182"/>
        <v>7.2538096893309039</v>
      </c>
      <c r="BX243" s="135">
        <f t="shared" si="183"/>
        <v>152.33000347594896</v>
      </c>
      <c r="BY243" s="132">
        <f t="shared" si="184"/>
        <v>175.1795039973413</v>
      </c>
    </row>
    <row r="244" spans="1:77" ht="18" customHeight="1" thickBot="1" x14ac:dyDescent="0.35">
      <c r="A244" s="5"/>
      <c r="B244" s="381" t="s">
        <v>421</v>
      </c>
      <c r="C244" s="382">
        <v>9262</v>
      </c>
      <c r="D244" s="383" t="s">
        <v>21</v>
      </c>
      <c r="E244" s="384" t="s">
        <v>211</v>
      </c>
      <c r="F244" s="385">
        <v>85</v>
      </c>
      <c r="G244" s="385">
        <v>145</v>
      </c>
      <c r="H244" s="385">
        <v>37</v>
      </c>
      <c r="I244" s="386" t="s">
        <v>8</v>
      </c>
      <c r="J244" s="387">
        <f t="shared" ref="J244:J249" si="200">K242*$K$6</f>
        <v>20275.010721037092</v>
      </c>
      <c r="K244" s="57">
        <v>390.83174669256664</v>
      </c>
      <c r="O244" s="129">
        <f t="shared" si="185"/>
        <v>0</v>
      </c>
      <c r="P244" s="132">
        <f t="shared" si="168"/>
        <v>0</v>
      </c>
      <c r="Q244" s="129">
        <f t="shared" si="169"/>
        <v>0</v>
      </c>
      <c r="R244" s="132">
        <f t="shared" si="170"/>
        <v>0</v>
      </c>
      <c r="U244" s="133"/>
      <c r="W244" s="129">
        <f t="shared" si="166"/>
        <v>0</v>
      </c>
      <c r="X244" s="132">
        <f t="shared" si="167"/>
        <v>0</v>
      </c>
      <c r="Z244" s="129">
        <f t="shared" si="161"/>
        <v>0</v>
      </c>
      <c r="AA244" s="132">
        <f t="shared" si="162"/>
        <v>0</v>
      </c>
      <c r="AB244" s="132">
        <f>J250</f>
        <v>0</v>
      </c>
      <c r="AD244" s="129">
        <f t="shared" si="159"/>
        <v>0</v>
      </c>
      <c r="AE244" s="134">
        <f t="shared" si="160"/>
        <v>0</v>
      </c>
      <c r="AH244" s="129">
        <f t="shared" si="157"/>
        <v>0</v>
      </c>
      <c r="AI244" s="132">
        <f t="shared" si="158"/>
        <v>0</v>
      </c>
      <c r="AK244" s="132"/>
      <c r="AL244" s="134">
        <f t="shared" si="154"/>
        <v>0</v>
      </c>
      <c r="AM244" s="129">
        <f t="shared" si="155"/>
        <v>0</v>
      </c>
      <c r="AN244" s="134">
        <f t="shared" si="156"/>
        <v>0</v>
      </c>
      <c r="AQ244" s="129">
        <f t="shared" si="163"/>
        <v>0</v>
      </c>
      <c r="AR244" s="134">
        <f t="shared" si="164"/>
        <v>0</v>
      </c>
      <c r="AU244" s="129">
        <f t="shared" si="190"/>
        <v>0</v>
      </c>
      <c r="AV244" s="134">
        <f t="shared" si="191"/>
        <v>0</v>
      </c>
      <c r="AW244" s="135"/>
      <c r="AX244" s="135"/>
      <c r="AZ244" s="135">
        <f t="shared" si="194"/>
        <v>0</v>
      </c>
      <c r="BA244" s="135">
        <f t="shared" si="195"/>
        <v>0</v>
      </c>
      <c r="BC244" s="135">
        <f t="shared" si="196"/>
        <v>0</v>
      </c>
      <c r="BD244" s="135">
        <f t="shared" si="197"/>
        <v>0</v>
      </c>
      <c r="BF244" s="135">
        <f t="shared" si="198"/>
        <v>0</v>
      </c>
      <c r="BG244" s="135">
        <f t="shared" si="199"/>
        <v>0</v>
      </c>
      <c r="BJ244" s="135">
        <f t="shared" si="186"/>
        <v>0</v>
      </c>
      <c r="BK244" s="135">
        <f t="shared" si="187"/>
        <v>0</v>
      </c>
      <c r="BL244" s="135">
        <f t="shared" si="188"/>
        <v>0</v>
      </c>
      <c r="BM244" s="135">
        <f t="shared" si="189"/>
        <v>0</v>
      </c>
      <c r="BP244" s="135">
        <f t="shared" si="177"/>
        <v>0</v>
      </c>
      <c r="BQ244" s="135">
        <f t="shared" si="178"/>
        <v>0</v>
      </c>
      <c r="BR244" s="135">
        <f t="shared" si="179"/>
        <v>0</v>
      </c>
      <c r="BS244" s="135">
        <f t="shared" si="180"/>
        <v>0</v>
      </c>
      <c r="BU244" s="129">
        <f t="shared" si="181"/>
        <v>0</v>
      </c>
      <c r="BW244" s="135">
        <f t="shared" si="182"/>
        <v>0</v>
      </c>
      <c r="BX244" s="135">
        <f t="shared" si="183"/>
        <v>0</v>
      </c>
      <c r="BY244" s="132">
        <f t="shared" si="184"/>
        <v>0</v>
      </c>
    </row>
    <row r="245" spans="1:77" ht="18" customHeight="1" thickBot="1" x14ac:dyDescent="0.35">
      <c r="A245" s="5"/>
      <c r="B245" s="381" t="s">
        <v>422</v>
      </c>
      <c r="C245" s="382"/>
      <c r="D245" s="383" t="s">
        <v>18</v>
      </c>
      <c r="E245" s="384" t="s">
        <v>210</v>
      </c>
      <c r="F245" s="385">
        <v>105</v>
      </c>
      <c r="G245" s="385">
        <v>130</v>
      </c>
      <c r="H245" s="385">
        <v>12</v>
      </c>
      <c r="I245" s="386" t="s">
        <v>8</v>
      </c>
      <c r="J245" s="387">
        <f t="shared" si="200"/>
        <v>13623.870124209481</v>
      </c>
      <c r="K245" s="57">
        <v>417.94369211632852</v>
      </c>
      <c r="M245" s="137">
        <v>31.222484440000002</v>
      </c>
      <c r="N245" s="137">
        <v>29.455174000000003</v>
      </c>
      <c r="O245" s="129">
        <f t="shared" si="185"/>
        <v>1.7673104400000001</v>
      </c>
      <c r="P245" s="132">
        <f t="shared" si="168"/>
        <v>31.222484440000002</v>
      </c>
      <c r="Q245" s="129">
        <f t="shared" si="169"/>
        <v>4.0589229772000008</v>
      </c>
      <c r="R245" s="132">
        <f t="shared" si="170"/>
        <v>35.281407417200001</v>
      </c>
      <c r="S245" s="137">
        <v>35.281407417200001</v>
      </c>
      <c r="T245" s="129">
        <f t="shared" si="171"/>
        <v>3.5281407417200001</v>
      </c>
      <c r="U245" s="133">
        <f t="shared" si="172"/>
        <v>38.809548158920002</v>
      </c>
      <c r="V245" s="137">
        <v>38.809548158920002</v>
      </c>
      <c r="W245" s="129">
        <f t="shared" si="166"/>
        <v>2.3285728895352005</v>
      </c>
      <c r="X245" s="132">
        <f t="shared" si="167"/>
        <v>41.138121048455204</v>
      </c>
      <c r="Y245" s="137">
        <v>41.138121048455204</v>
      </c>
      <c r="Z245" s="129">
        <f t="shared" si="161"/>
        <v>3.2910496838764165</v>
      </c>
      <c r="AA245" s="132">
        <f t="shared" si="162"/>
        <v>44.42917073233162</v>
      </c>
      <c r="AB245" s="132">
        <f>K249</f>
        <v>175.1795039973413</v>
      </c>
      <c r="AC245" s="137">
        <v>44.42917073233162</v>
      </c>
      <c r="AD245" s="129">
        <f t="shared" si="159"/>
        <v>4.4429170732331622</v>
      </c>
      <c r="AE245" s="134">
        <f t="shared" si="160"/>
        <v>48.872087805564782</v>
      </c>
      <c r="AF245" s="137">
        <v>52.293133951954317</v>
      </c>
      <c r="AG245" s="137">
        <v>48.872087805564782</v>
      </c>
      <c r="AH245" s="129">
        <f t="shared" si="157"/>
        <v>3.4210461463895347</v>
      </c>
      <c r="AI245" s="132">
        <f t="shared" si="158"/>
        <v>52.293133951954317</v>
      </c>
      <c r="AK245" s="132">
        <f t="shared" si="153"/>
        <v>7.8439700927931479</v>
      </c>
      <c r="AL245" s="134">
        <f t="shared" si="154"/>
        <v>60.137104044747467</v>
      </c>
      <c r="AM245" s="129">
        <f t="shared" si="155"/>
        <v>14.014360319787304</v>
      </c>
      <c r="AN245" s="134">
        <f t="shared" si="156"/>
        <v>189.1938643171286</v>
      </c>
      <c r="AP245" s="137">
        <v>64.94807236832726</v>
      </c>
      <c r="AQ245" s="129">
        <f t="shared" si="163"/>
        <v>4.5463650657829078</v>
      </c>
      <c r="AR245" s="134">
        <f t="shared" si="164"/>
        <v>69.494437434110168</v>
      </c>
      <c r="AS245" s="137">
        <v>75.053992428838981</v>
      </c>
      <c r="AT245" s="137">
        <v>69.494437434110168</v>
      </c>
      <c r="AU245" s="129">
        <f t="shared" si="190"/>
        <v>5.5595549947288134</v>
      </c>
      <c r="AV245" s="134">
        <f t="shared" si="191"/>
        <v>75.053992428838981</v>
      </c>
      <c r="AW245" s="135">
        <f t="shared" si="192"/>
        <v>6.0043193943071183</v>
      </c>
      <c r="AX245" s="135">
        <f t="shared" si="193"/>
        <v>81.058311823146099</v>
      </c>
      <c r="AY245" s="137">
        <v>81.058311823146099</v>
      </c>
      <c r="AZ245" s="135">
        <f t="shared" si="194"/>
        <v>7.2952480640831494</v>
      </c>
      <c r="BA245" s="135">
        <f t="shared" si="195"/>
        <v>88.353559887229252</v>
      </c>
      <c r="BB245" s="137">
        <v>88.353559887229252</v>
      </c>
      <c r="BC245" s="135">
        <f t="shared" si="196"/>
        <v>7.9518203898506323</v>
      </c>
      <c r="BD245" s="135">
        <f t="shared" si="197"/>
        <v>96.305380277079891</v>
      </c>
      <c r="BE245" s="137">
        <v>96.305380277079891</v>
      </c>
      <c r="BF245" s="135">
        <f t="shared" si="198"/>
        <v>8.6674842249371906</v>
      </c>
      <c r="BG245" s="135">
        <f t="shared" si="199"/>
        <v>104.97286450201707</v>
      </c>
      <c r="BH245" s="137">
        <v>117.56960824225912</v>
      </c>
      <c r="BI245" s="137">
        <v>104.97286450201707</v>
      </c>
      <c r="BJ245" s="135">
        <f t="shared" si="186"/>
        <v>12.596743740242051</v>
      </c>
      <c r="BK245" s="135">
        <f t="shared" si="187"/>
        <v>117.56960824225912</v>
      </c>
      <c r="BL245" s="135">
        <f t="shared" si="188"/>
        <v>4.7027843296903651</v>
      </c>
      <c r="BM245" s="135">
        <f t="shared" si="189"/>
        <v>122.27239257194948</v>
      </c>
      <c r="BN245" s="137">
        <v>128.38601220054696</v>
      </c>
      <c r="BO245" s="137">
        <v>122.27239257194948</v>
      </c>
      <c r="BP245" s="135">
        <f t="shared" si="177"/>
        <v>6.1136196285974744</v>
      </c>
      <c r="BQ245" s="135">
        <f t="shared" si="178"/>
        <v>128.38601220054696</v>
      </c>
      <c r="BR245" s="135">
        <f t="shared" si="179"/>
        <v>16.690181586071105</v>
      </c>
      <c r="BS245" s="135">
        <f t="shared" si="180"/>
        <v>145.07619378661806</v>
      </c>
      <c r="BT245" s="137">
        <v>152.33000347594896</v>
      </c>
      <c r="BU245" s="129">
        <f t="shared" si="181"/>
        <v>22.849500521392343</v>
      </c>
      <c r="BV245" s="137">
        <v>145.07619378661806</v>
      </c>
      <c r="BW245" s="135">
        <f t="shared" si="182"/>
        <v>7.2538096893309039</v>
      </c>
      <c r="BX245" s="135">
        <f t="shared" si="183"/>
        <v>152.33000347594896</v>
      </c>
      <c r="BY245" s="132">
        <f t="shared" si="184"/>
        <v>175.1795039973413</v>
      </c>
    </row>
    <row r="246" spans="1:77" ht="18" customHeight="1" thickBot="1" x14ac:dyDescent="0.35">
      <c r="A246" s="5"/>
      <c r="B246" s="89" t="s">
        <v>423</v>
      </c>
      <c r="C246" s="103">
        <v>6731</v>
      </c>
      <c r="D246" s="104" t="s">
        <v>6</v>
      </c>
      <c r="E246" s="90" t="s">
        <v>217</v>
      </c>
      <c r="F246" s="105">
        <v>120</v>
      </c>
      <c r="G246" s="105">
        <v>145</v>
      </c>
      <c r="H246" s="105">
        <v>15</v>
      </c>
      <c r="I246" s="106" t="s">
        <v>7</v>
      </c>
      <c r="J246" s="91">
        <f t="shared" si="200"/>
        <v>12339.644130009339</v>
      </c>
      <c r="K246" s="57">
        <v>175.1795039973413</v>
      </c>
      <c r="M246" s="139"/>
      <c r="N246" s="139"/>
      <c r="P246" s="132"/>
      <c r="R246" s="132"/>
      <c r="S246" s="139"/>
      <c r="U246" s="133"/>
      <c r="V246" s="139"/>
      <c r="X246" s="132"/>
      <c r="Y246" s="139"/>
      <c r="AA246" s="132"/>
      <c r="AB246" s="132"/>
      <c r="AC246" s="139"/>
      <c r="AE246" s="134"/>
      <c r="AF246" s="139"/>
      <c r="AG246" s="139"/>
      <c r="AI246" s="132"/>
      <c r="AK246" s="132"/>
      <c r="AL246" s="134"/>
      <c r="AN246" s="134"/>
      <c r="AP246" s="139"/>
      <c r="AR246" s="134"/>
      <c r="AS246" s="139"/>
      <c r="AT246" s="139"/>
      <c r="AV246" s="134"/>
      <c r="AW246" s="135"/>
      <c r="AX246" s="135"/>
      <c r="AY246" s="139"/>
      <c r="AZ246" s="135"/>
      <c r="BA246" s="135"/>
      <c r="BB246" s="139"/>
      <c r="BC246" s="135"/>
      <c r="BD246" s="135"/>
      <c r="BE246" s="139"/>
      <c r="BF246" s="135"/>
      <c r="BG246" s="135"/>
      <c r="BH246" s="139"/>
      <c r="BI246" s="139"/>
      <c r="BJ246" s="135"/>
      <c r="BK246" s="135"/>
      <c r="BL246" s="135"/>
      <c r="BM246" s="135"/>
      <c r="BN246" s="199"/>
      <c r="BO246" s="199"/>
      <c r="BP246" s="135">
        <f t="shared" si="177"/>
        <v>0</v>
      </c>
      <c r="BQ246" s="135">
        <f t="shared" si="178"/>
        <v>0</v>
      </c>
      <c r="BR246" s="135">
        <f t="shared" si="179"/>
        <v>0</v>
      </c>
      <c r="BS246" s="135">
        <f t="shared" si="180"/>
        <v>0</v>
      </c>
      <c r="BT246" s="199"/>
      <c r="BU246" s="129">
        <f t="shared" si="181"/>
        <v>0</v>
      </c>
      <c r="BV246" s="199"/>
      <c r="BW246" s="135">
        <f t="shared" si="182"/>
        <v>0</v>
      </c>
      <c r="BX246" s="135">
        <f t="shared" si="183"/>
        <v>0</v>
      </c>
      <c r="BY246" s="132">
        <f t="shared" si="184"/>
        <v>0</v>
      </c>
    </row>
    <row r="247" spans="1:77" ht="18" customHeight="1" thickTop="1" thickBot="1" x14ac:dyDescent="0.35">
      <c r="A247" s="5"/>
      <c r="B247" s="281" t="s">
        <v>596</v>
      </c>
      <c r="C247" s="286"/>
      <c r="D247" s="424" t="s">
        <v>6</v>
      </c>
      <c r="E247" s="287" t="s">
        <v>597</v>
      </c>
      <c r="F247" s="288">
        <v>120</v>
      </c>
      <c r="G247" s="288">
        <v>145</v>
      </c>
      <c r="H247" s="288">
        <v>15</v>
      </c>
      <c r="I247" s="289"/>
      <c r="J247" s="94">
        <f t="shared" si="200"/>
        <v>13195.643574866668</v>
      </c>
      <c r="K247" s="57">
        <v>175.1795039973413</v>
      </c>
      <c r="M247" s="142">
        <v>374.00857467999998</v>
      </c>
      <c r="N247" s="142">
        <v>352.838278</v>
      </c>
      <c r="O247" s="129">
        <f t="shared" si="185"/>
        <v>21.17029668</v>
      </c>
      <c r="P247" s="132">
        <f t="shared" si="168"/>
        <v>374.00857467999998</v>
      </c>
      <c r="Q247" s="129">
        <f t="shared" si="169"/>
        <v>48.621114708399993</v>
      </c>
      <c r="R247" s="132">
        <f t="shared" si="170"/>
        <v>422.62968938839998</v>
      </c>
      <c r="S247" s="142">
        <v>422.62968938839998</v>
      </c>
      <c r="T247" s="129">
        <f t="shared" si="171"/>
        <v>42.262968938840004</v>
      </c>
      <c r="U247" s="133">
        <f t="shared" si="172"/>
        <v>464.89265832723999</v>
      </c>
      <c r="V247" s="142">
        <v>464.89265832723999</v>
      </c>
      <c r="W247" s="129">
        <f t="shared" si="166"/>
        <v>27.893559499634399</v>
      </c>
      <c r="X247" s="132">
        <f t="shared" si="167"/>
        <v>492.78621782687441</v>
      </c>
      <c r="Y247" s="142">
        <v>492.78621782687441</v>
      </c>
      <c r="Z247" s="129">
        <f t="shared" si="161"/>
        <v>39.422897426149952</v>
      </c>
      <c r="AA247" s="132">
        <f t="shared" si="162"/>
        <v>532.20911525302438</v>
      </c>
      <c r="AB247" s="132">
        <f>K251</f>
        <v>1998.5192430000002</v>
      </c>
      <c r="AC247" s="142">
        <v>532.20911525302438</v>
      </c>
      <c r="AD247" s="129">
        <f t="shared" si="159"/>
        <v>53.220911525302441</v>
      </c>
      <c r="AE247" s="134">
        <f t="shared" si="160"/>
        <v>585.43002677832681</v>
      </c>
      <c r="AF247" s="142">
        <v>626.4101286528097</v>
      </c>
      <c r="AG247" s="142">
        <v>585.43002677832681</v>
      </c>
      <c r="AH247" s="129">
        <f t="shared" si="157"/>
        <v>40.980101874482877</v>
      </c>
      <c r="AI247" s="132">
        <f t="shared" si="158"/>
        <v>626.4101286528097</v>
      </c>
      <c r="AK247" s="132">
        <f t="shared" si="153"/>
        <v>93.961519297921456</v>
      </c>
      <c r="AL247" s="134">
        <f t="shared" si="154"/>
        <v>720.37164795073113</v>
      </c>
      <c r="AM247" s="129">
        <f t="shared" si="155"/>
        <v>159.88153944000001</v>
      </c>
      <c r="AN247" s="134">
        <f t="shared" si="156"/>
        <v>2158.4007824400001</v>
      </c>
      <c r="AP247" s="142">
        <v>778.00137978678958</v>
      </c>
      <c r="AQ247" s="129">
        <f t="shared" si="163"/>
        <v>54.46009658507527</v>
      </c>
      <c r="AR247" s="134">
        <f t="shared" si="164"/>
        <v>832.46147637186482</v>
      </c>
      <c r="AS247" s="142">
        <v>899.05839448161396</v>
      </c>
      <c r="AT247" s="142">
        <v>832.46147637186482</v>
      </c>
      <c r="AU247" s="129">
        <f t="shared" si="190"/>
        <v>66.596918109749183</v>
      </c>
      <c r="AV247" s="134">
        <f t="shared" si="191"/>
        <v>899.05839448161396</v>
      </c>
      <c r="AW247" s="135">
        <f t="shared" si="192"/>
        <v>71.924671558529113</v>
      </c>
      <c r="AX247" s="135">
        <f t="shared" si="193"/>
        <v>970.98306604014306</v>
      </c>
      <c r="AY247" s="142">
        <v>970.98306604014306</v>
      </c>
      <c r="AZ247" s="135">
        <f t="shared" si="194"/>
        <v>87.38847594361286</v>
      </c>
      <c r="BA247" s="135">
        <f t="shared" si="195"/>
        <v>1058.3715419837558</v>
      </c>
      <c r="BB247" s="142">
        <v>1058.3715419837558</v>
      </c>
      <c r="BC247" s="135">
        <f t="shared" si="196"/>
        <v>95.253438778538026</v>
      </c>
      <c r="BD247" s="135">
        <f t="shared" si="197"/>
        <v>1153.6249807622939</v>
      </c>
      <c r="BE247" s="142">
        <v>1153.6249807622939</v>
      </c>
      <c r="BF247" s="135">
        <f t="shared" si="198"/>
        <v>103.82624826860645</v>
      </c>
      <c r="BG247" s="135">
        <f t="shared" si="199"/>
        <v>1257.4512290309003</v>
      </c>
      <c r="BH247" s="142">
        <v>1408.3453765146085</v>
      </c>
      <c r="BI247" s="142">
        <v>1257.4512290309003</v>
      </c>
      <c r="BJ247" s="135">
        <f t="shared" si="186"/>
        <v>150.89414748370805</v>
      </c>
      <c r="BK247" s="135">
        <f t="shared" si="187"/>
        <v>1408.3453765146085</v>
      </c>
      <c r="BL247" s="135">
        <f t="shared" si="188"/>
        <v>56.333815060584335</v>
      </c>
      <c r="BM247" s="135">
        <f t="shared" si="189"/>
        <v>1464.6791915751928</v>
      </c>
      <c r="BN247" s="131">
        <v>1464.68</v>
      </c>
      <c r="BO247" s="131">
        <v>1464.6791915751928</v>
      </c>
      <c r="BP247" s="135">
        <f t="shared" si="177"/>
        <v>73.233959578759638</v>
      </c>
      <c r="BQ247" s="135">
        <f t="shared" si="178"/>
        <v>1537.9131511539524</v>
      </c>
      <c r="BR247" s="135">
        <f t="shared" si="179"/>
        <v>190.4084</v>
      </c>
      <c r="BS247" s="135">
        <f t="shared" si="180"/>
        <v>1655.0884000000001</v>
      </c>
      <c r="BT247" s="131">
        <v>1737.8428200000001</v>
      </c>
      <c r="BU247" s="129">
        <f t="shared" si="181"/>
        <v>260.676423</v>
      </c>
      <c r="BV247" s="131">
        <v>1655.0884000000001</v>
      </c>
      <c r="BW247" s="135">
        <f t="shared" si="182"/>
        <v>82.754419999999996</v>
      </c>
      <c r="BX247" s="135">
        <f t="shared" si="183"/>
        <v>1737.8428200000001</v>
      </c>
      <c r="BY247" s="132">
        <f t="shared" si="184"/>
        <v>1998.5192430000002</v>
      </c>
    </row>
    <row r="248" spans="1:77" ht="18" customHeight="1" x14ac:dyDescent="0.3">
      <c r="A248" s="5"/>
      <c r="B248" s="89" t="s">
        <v>282</v>
      </c>
      <c r="C248" s="103">
        <v>7540</v>
      </c>
      <c r="D248" s="104" t="s">
        <v>32</v>
      </c>
      <c r="E248" s="90" t="s">
        <v>213</v>
      </c>
      <c r="F248" s="105">
        <v>55</v>
      </c>
      <c r="G248" s="105">
        <v>70</v>
      </c>
      <c r="H248" s="105">
        <v>8</v>
      </c>
      <c r="I248" s="106" t="s">
        <v>8</v>
      </c>
      <c r="J248" s="91">
        <f t="shared" si="200"/>
        <v>5530.9036599299716</v>
      </c>
      <c r="M248" s="136">
        <v>103.82648272</v>
      </c>
      <c r="N248" s="136">
        <v>97.949511999999999</v>
      </c>
      <c r="O248" s="129">
        <f t="shared" si="185"/>
        <v>5.8769707199999992</v>
      </c>
      <c r="P248" s="132">
        <f t="shared" si="168"/>
        <v>103.82648272</v>
      </c>
      <c r="Q248" s="129">
        <f t="shared" si="169"/>
        <v>13.497442753599998</v>
      </c>
      <c r="R248" s="132">
        <f t="shared" si="170"/>
        <v>117.3239254736</v>
      </c>
      <c r="S248" s="136">
        <v>117.3239254736</v>
      </c>
      <c r="T248" s="129">
        <f t="shared" si="171"/>
        <v>11.73239254736</v>
      </c>
      <c r="U248" s="133">
        <f t="shared" si="172"/>
        <v>129.05631802095999</v>
      </c>
      <c r="V248" s="136">
        <v>129.05631802095999</v>
      </c>
      <c r="W248" s="129">
        <f t="shared" si="166"/>
        <v>7.7433790812575989</v>
      </c>
      <c r="X248" s="132">
        <f t="shared" si="167"/>
        <v>136.79969710221758</v>
      </c>
      <c r="Y248" s="136">
        <v>136.79969710221758</v>
      </c>
      <c r="Z248" s="129">
        <f t="shared" si="161"/>
        <v>10.943975768177406</v>
      </c>
      <c r="AA248" s="132">
        <f t="shared" si="162"/>
        <v>147.74367287039499</v>
      </c>
      <c r="AB248" s="132">
        <f>K252</f>
        <v>620.28</v>
      </c>
      <c r="AC248" s="136">
        <v>147.74367287039499</v>
      </c>
      <c r="AD248" s="129">
        <f t="shared" si="159"/>
        <v>14.774367287039498</v>
      </c>
      <c r="AE248" s="134">
        <f t="shared" si="160"/>
        <v>162.51804015743448</v>
      </c>
      <c r="AF248" s="136">
        <v>173.89430296845489</v>
      </c>
      <c r="AG248" s="136">
        <v>162.51804015743448</v>
      </c>
      <c r="AH248" s="129">
        <f t="shared" si="157"/>
        <v>11.376262811020414</v>
      </c>
      <c r="AI248" s="132">
        <f t="shared" si="158"/>
        <v>173.89430296845489</v>
      </c>
      <c r="AK248" s="132">
        <f t="shared" si="153"/>
        <v>26.084145445268234</v>
      </c>
      <c r="AL248" s="134">
        <f t="shared" si="154"/>
        <v>199.97844841372313</v>
      </c>
      <c r="AM248" s="129">
        <f t="shared" si="155"/>
        <v>49.622399999999999</v>
      </c>
      <c r="AN248" s="134">
        <f t="shared" si="156"/>
        <v>669.90239999999994</v>
      </c>
      <c r="AP248" s="136">
        <v>215.97672428682097</v>
      </c>
      <c r="AQ248" s="129">
        <f t="shared" si="163"/>
        <v>15.118370700077467</v>
      </c>
      <c r="AR248" s="134">
        <f t="shared" si="164"/>
        <v>231.09509498689843</v>
      </c>
      <c r="AS248" s="136">
        <v>249.58270258585031</v>
      </c>
      <c r="AT248" s="136">
        <v>231.09509498689843</v>
      </c>
      <c r="AU248" s="129">
        <f t="shared" si="190"/>
        <v>18.487607598951875</v>
      </c>
      <c r="AV248" s="134">
        <f t="shared" si="191"/>
        <v>249.58270258585031</v>
      </c>
      <c r="AW248" s="135">
        <f t="shared" si="192"/>
        <v>19.966616206868025</v>
      </c>
      <c r="AX248" s="135">
        <f t="shared" si="193"/>
        <v>269.54931879271834</v>
      </c>
      <c r="AY248" s="136">
        <v>269.54931879271834</v>
      </c>
      <c r="AZ248" s="135">
        <f t="shared" si="194"/>
        <v>24.259438691344652</v>
      </c>
      <c r="BA248" s="135">
        <f t="shared" si="195"/>
        <v>293.80875748406299</v>
      </c>
      <c r="BB248" s="136">
        <v>293.80875748406299</v>
      </c>
      <c r="BC248" s="135">
        <f t="shared" si="196"/>
        <v>26.44278817356567</v>
      </c>
      <c r="BD248" s="135">
        <f t="shared" si="197"/>
        <v>320.25154565762864</v>
      </c>
      <c r="BE248" s="136">
        <v>320.25154565762864</v>
      </c>
      <c r="BF248" s="135">
        <f t="shared" si="198"/>
        <v>28.822639109186579</v>
      </c>
      <c r="BG248" s="135">
        <f t="shared" si="199"/>
        <v>349.07418476681522</v>
      </c>
      <c r="BH248" s="136">
        <v>390.96308693883304</v>
      </c>
      <c r="BI248" s="136">
        <v>349.07418476681522</v>
      </c>
      <c r="BJ248" s="135">
        <f t="shared" si="186"/>
        <v>41.888902172017829</v>
      </c>
      <c r="BK248" s="135">
        <f t="shared" si="187"/>
        <v>390.96308693883304</v>
      </c>
      <c r="BL248" s="135">
        <f t="shared" si="188"/>
        <v>15.638523477553322</v>
      </c>
      <c r="BM248" s="135">
        <f t="shared" si="189"/>
        <v>406.60161041638639</v>
      </c>
      <c r="BN248" s="136">
        <v>426.9316909372057</v>
      </c>
      <c r="BO248" s="136">
        <v>406.60161041638639</v>
      </c>
      <c r="BP248" s="135">
        <f t="shared" si="177"/>
        <v>20.330080520819319</v>
      </c>
      <c r="BQ248" s="135">
        <f t="shared" si="178"/>
        <v>426.9316909372057</v>
      </c>
      <c r="BR248" s="135">
        <f t="shared" si="179"/>
        <v>55.501119821836738</v>
      </c>
      <c r="BS248" s="135">
        <f t="shared" si="180"/>
        <v>482.43281075904247</v>
      </c>
      <c r="BT248" s="136">
        <v>506.55445129699461</v>
      </c>
      <c r="BU248" s="129">
        <f t="shared" si="181"/>
        <v>75.983167694549195</v>
      </c>
      <c r="BV248" s="136">
        <v>482.43281075904247</v>
      </c>
      <c r="BW248" s="135">
        <f t="shared" si="182"/>
        <v>24.121640537952125</v>
      </c>
      <c r="BX248" s="135">
        <f t="shared" si="183"/>
        <v>506.55445129699461</v>
      </c>
      <c r="BY248" s="132">
        <f t="shared" si="184"/>
        <v>582.53761899154381</v>
      </c>
    </row>
    <row r="249" spans="1:77" ht="18" customHeight="1" thickBot="1" x14ac:dyDescent="0.35">
      <c r="A249" s="5"/>
      <c r="B249" s="281" t="s">
        <v>283</v>
      </c>
      <c r="C249" s="286">
        <v>7540</v>
      </c>
      <c r="D249" s="287" t="s">
        <v>32</v>
      </c>
      <c r="E249" s="287" t="s">
        <v>214</v>
      </c>
      <c r="F249" s="288">
        <v>55</v>
      </c>
      <c r="G249" s="288">
        <v>70</v>
      </c>
      <c r="H249" s="288">
        <v>8</v>
      </c>
      <c r="I249" s="289" t="s">
        <v>9</v>
      </c>
      <c r="J249" s="94">
        <f t="shared" si="200"/>
        <v>5530.9036599299716</v>
      </c>
      <c r="K249" s="57">
        <v>175.1795039973413</v>
      </c>
      <c r="M249" s="145">
        <v>103.82648272</v>
      </c>
      <c r="N249" s="145">
        <v>97.949511999999999</v>
      </c>
      <c r="O249" s="129">
        <f t="shared" si="185"/>
        <v>5.8769707199999992</v>
      </c>
      <c r="P249" s="132">
        <f t="shared" si="168"/>
        <v>103.82648272</v>
      </c>
      <c r="Q249" s="129">
        <f t="shared" si="169"/>
        <v>13.497442753599998</v>
      </c>
      <c r="R249" s="132">
        <f t="shared" si="170"/>
        <v>117.3239254736</v>
      </c>
      <c r="S249" s="145">
        <v>117.3239254736</v>
      </c>
      <c r="T249" s="129">
        <f t="shared" si="171"/>
        <v>11.73239254736</v>
      </c>
      <c r="U249" s="133">
        <f t="shared" si="172"/>
        <v>129.05631802095999</v>
      </c>
      <c r="V249" s="145">
        <v>129.05631802095999</v>
      </c>
      <c r="W249" s="129">
        <f t="shared" si="166"/>
        <v>7.7433790812575989</v>
      </c>
      <c r="X249" s="132">
        <f t="shared" si="167"/>
        <v>136.79969710221758</v>
      </c>
      <c r="Y249" s="145">
        <v>136.79969710221758</v>
      </c>
      <c r="Z249" s="129">
        <f t="shared" si="161"/>
        <v>10.943975768177406</v>
      </c>
      <c r="AA249" s="132">
        <f t="shared" si="162"/>
        <v>147.74367287039499</v>
      </c>
      <c r="AB249" s="132">
        <f>K253</f>
        <v>582.53761899154381</v>
      </c>
      <c r="AC249" s="145">
        <v>147.74367287039499</v>
      </c>
      <c r="AD249" s="129">
        <f t="shared" si="159"/>
        <v>14.774367287039498</v>
      </c>
      <c r="AE249" s="134">
        <f t="shared" si="160"/>
        <v>162.51804015743448</v>
      </c>
      <c r="AF249" s="145">
        <v>173.89430296845489</v>
      </c>
      <c r="AG249" s="145">
        <v>162.51804015743448</v>
      </c>
      <c r="AH249" s="129">
        <f t="shared" si="157"/>
        <v>11.376262811020414</v>
      </c>
      <c r="AI249" s="132">
        <f t="shared" si="158"/>
        <v>173.89430296845489</v>
      </c>
      <c r="AK249" s="132">
        <f t="shared" si="153"/>
        <v>26.084145445268234</v>
      </c>
      <c r="AL249" s="134">
        <f t="shared" si="154"/>
        <v>199.97844841372313</v>
      </c>
      <c r="AM249" s="129">
        <f t="shared" si="155"/>
        <v>46.603009519323507</v>
      </c>
      <c r="AN249" s="134">
        <f t="shared" si="156"/>
        <v>629.14062851086737</v>
      </c>
      <c r="AP249" s="145">
        <v>215.97672428682097</v>
      </c>
      <c r="AQ249" s="129">
        <f t="shared" si="163"/>
        <v>15.118370700077467</v>
      </c>
      <c r="AR249" s="134">
        <f t="shared" si="164"/>
        <v>231.09509498689843</v>
      </c>
      <c r="AS249" s="145">
        <v>249.58270258585031</v>
      </c>
      <c r="AT249" s="145">
        <v>231.09509498689843</v>
      </c>
      <c r="AU249" s="129">
        <f t="shared" si="190"/>
        <v>18.487607598951875</v>
      </c>
      <c r="AV249" s="134">
        <f t="shared" si="191"/>
        <v>249.58270258585031</v>
      </c>
      <c r="AW249" s="135">
        <f t="shared" si="192"/>
        <v>19.966616206868025</v>
      </c>
      <c r="AX249" s="135">
        <f t="shared" si="193"/>
        <v>269.54931879271834</v>
      </c>
      <c r="AY249" s="145">
        <v>269.54931879271834</v>
      </c>
      <c r="AZ249" s="135">
        <f t="shared" si="194"/>
        <v>24.259438691344652</v>
      </c>
      <c r="BA249" s="135">
        <f t="shared" si="195"/>
        <v>293.80875748406299</v>
      </c>
      <c r="BB249" s="145">
        <v>293.80875748406299</v>
      </c>
      <c r="BC249" s="135">
        <f t="shared" si="196"/>
        <v>26.44278817356567</v>
      </c>
      <c r="BD249" s="135">
        <f t="shared" si="197"/>
        <v>320.25154565762864</v>
      </c>
      <c r="BE249" s="145">
        <v>320.25154565762864</v>
      </c>
      <c r="BF249" s="135">
        <f t="shared" si="198"/>
        <v>28.822639109186579</v>
      </c>
      <c r="BG249" s="135">
        <f t="shared" si="199"/>
        <v>349.07418476681522</v>
      </c>
      <c r="BH249" s="145">
        <v>390.96308693883304</v>
      </c>
      <c r="BI249" s="145">
        <v>349.07418476681522</v>
      </c>
      <c r="BJ249" s="135">
        <f t="shared" si="186"/>
        <v>41.888902172017829</v>
      </c>
      <c r="BK249" s="135">
        <f t="shared" si="187"/>
        <v>390.96308693883304</v>
      </c>
      <c r="BL249" s="135">
        <f t="shared" si="188"/>
        <v>15.638523477553322</v>
      </c>
      <c r="BM249" s="135">
        <f t="shared" si="189"/>
        <v>406.60161041638639</v>
      </c>
      <c r="BN249" s="137">
        <v>426.9316909372057</v>
      </c>
      <c r="BO249" s="137">
        <v>406.60161041638639</v>
      </c>
      <c r="BP249" s="135">
        <f t="shared" si="177"/>
        <v>20.330080520819319</v>
      </c>
      <c r="BQ249" s="135">
        <f t="shared" si="178"/>
        <v>426.9316909372057</v>
      </c>
      <c r="BR249" s="135">
        <f t="shared" si="179"/>
        <v>55.501119821836738</v>
      </c>
      <c r="BS249" s="135">
        <f t="shared" si="180"/>
        <v>482.43281075904247</v>
      </c>
      <c r="BT249" s="137">
        <v>506.55445129699461</v>
      </c>
      <c r="BU249" s="129">
        <f t="shared" si="181"/>
        <v>75.983167694549195</v>
      </c>
      <c r="BV249" s="137">
        <v>482.43281075904247</v>
      </c>
      <c r="BW249" s="135">
        <f t="shared" si="182"/>
        <v>24.121640537952125</v>
      </c>
      <c r="BX249" s="135">
        <f t="shared" si="183"/>
        <v>506.55445129699461</v>
      </c>
      <c r="BY249" s="132">
        <f t="shared" si="184"/>
        <v>582.53761899154381</v>
      </c>
    </row>
    <row r="250" spans="1:77" ht="18" customHeight="1" thickBot="1" x14ac:dyDescent="0.35">
      <c r="A250" s="5"/>
      <c r="B250" s="501" t="s">
        <v>807</v>
      </c>
      <c r="C250" s="502"/>
      <c r="D250" s="502"/>
      <c r="E250" s="502"/>
      <c r="F250" s="502"/>
      <c r="G250" s="502"/>
      <c r="H250" s="502"/>
      <c r="I250" s="502"/>
      <c r="J250" s="503"/>
      <c r="K250" s="57"/>
      <c r="M250" s="139"/>
      <c r="N250" s="139"/>
      <c r="P250" s="132"/>
      <c r="R250" s="132"/>
      <c r="S250" s="139"/>
      <c r="U250" s="133"/>
      <c r="V250" s="139"/>
      <c r="X250" s="132"/>
      <c r="Y250" s="139"/>
      <c r="AA250" s="132"/>
      <c r="AB250" s="132"/>
      <c r="AC250" s="139"/>
      <c r="AE250" s="134"/>
      <c r="AF250" s="139"/>
      <c r="AG250" s="139"/>
      <c r="AI250" s="132"/>
      <c r="AK250" s="132"/>
      <c r="AL250" s="134"/>
      <c r="AN250" s="134"/>
      <c r="AP250" s="139"/>
      <c r="AR250" s="134"/>
      <c r="AS250" s="139"/>
      <c r="AT250" s="139"/>
      <c r="AV250" s="134"/>
      <c r="AW250" s="135"/>
      <c r="AX250" s="135"/>
      <c r="AY250" s="139"/>
      <c r="AZ250" s="135"/>
      <c r="BA250" s="135"/>
      <c r="BB250" s="139"/>
      <c r="BC250" s="135"/>
      <c r="BD250" s="135"/>
      <c r="BE250" s="139"/>
      <c r="BF250" s="135"/>
      <c r="BG250" s="135"/>
      <c r="BH250" s="139"/>
      <c r="BI250" s="139"/>
      <c r="BJ250" s="135"/>
      <c r="BK250" s="135"/>
      <c r="BL250" s="135"/>
      <c r="BM250" s="135"/>
      <c r="BN250" s="169"/>
      <c r="BO250" s="169"/>
      <c r="BP250" s="135">
        <f t="shared" si="177"/>
        <v>0</v>
      </c>
      <c r="BQ250" s="135">
        <f t="shared" si="178"/>
        <v>0</v>
      </c>
      <c r="BR250" s="135">
        <f t="shared" si="179"/>
        <v>0</v>
      </c>
      <c r="BS250" s="135">
        <f t="shared" si="180"/>
        <v>0</v>
      </c>
      <c r="BT250" s="169">
        <v>0</v>
      </c>
      <c r="BU250" s="129">
        <f t="shared" si="181"/>
        <v>0</v>
      </c>
      <c r="BV250" s="169"/>
      <c r="BW250" s="135">
        <f t="shared" si="182"/>
        <v>0</v>
      </c>
      <c r="BX250" s="135">
        <f t="shared" si="183"/>
        <v>0</v>
      </c>
      <c r="BY250" s="132">
        <f t="shared" si="184"/>
        <v>0</v>
      </c>
    </row>
    <row r="251" spans="1:77" ht="18" customHeight="1" thickBot="1" x14ac:dyDescent="0.35">
      <c r="A251" s="5"/>
      <c r="B251" s="381" t="s">
        <v>424</v>
      </c>
      <c r="C251" s="382">
        <v>9288</v>
      </c>
      <c r="D251" s="383" t="s">
        <v>42</v>
      </c>
      <c r="E251" s="384" t="s">
        <v>203</v>
      </c>
      <c r="F251" s="385">
        <v>47</v>
      </c>
      <c r="G251" s="385">
        <v>62</v>
      </c>
      <c r="H251" s="385">
        <v>8.5</v>
      </c>
      <c r="I251" s="386" t="s">
        <v>8</v>
      </c>
      <c r="J251" s="387">
        <f>K249*$K$6</f>
        <v>5530.9036599299716</v>
      </c>
      <c r="K251" s="57">
        <v>1998.5192430000002</v>
      </c>
      <c r="M251" s="131">
        <v>41.549829119999998</v>
      </c>
      <c r="N251" s="131">
        <v>39.197952000000001</v>
      </c>
      <c r="O251" s="129">
        <f t="shared" si="185"/>
        <v>2.3518771200000002</v>
      </c>
      <c r="P251" s="132">
        <f t="shared" si="168"/>
        <v>41.549829119999998</v>
      </c>
      <c r="Q251" s="129">
        <f t="shared" si="169"/>
        <v>5.4014777856</v>
      </c>
      <c r="R251" s="132">
        <f t="shared" si="170"/>
        <v>46.951306905599999</v>
      </c>
      <c r="S251" s="131">
        <v>46.951306905599999</v>
      </c>
      <c r="T251" s="129">
        <f t="shared" si="171"/>
        <v>4.6951306905600001</v>
      </c>
      <c r="U251" s="133">
        <f t="shared" si="172"/>
        <v>51.646437596159998</v>
      </c>
      <c r="V251" s="131">
        <v>51.646437596159998</v>
      </c>
      <c r="W251" s="129">
        <f t="shared" si="166"/>
        <v>3.0987862557695998</v>
      </c>
      <c r="X251" s="132">
        <f t="shared" si="167"/>
        <v>54.745223851929595</v>
      </c>
      <c r="Y251" s="131">
        <v>54.745223851929595</v>
      </c>
      <c r="Z251" s="129">
        <f t="shared" si="161"/>
        <v>4.3796179081543674</v>
      </c>
      <c r="AA251" s="132">
        <f t="shared" si="162"/>
        <v>59.12484176008396</v>
      </c>
      <c r="AB251" s="132">
        <f>K255</f>
        <v>233.12297489981188</v>
      </c>
      <c r="AC251" s="131">
        <v>59.12484176008396</v>
      </c>
      <c r="AD251" s="129">
        <f t="shared" si="159"/>
        <v>5.9124841760083955</v>
      </c>
      <c r="AE251" s="134">
        <f t="shared" si="160"/>
        <v>65.037325936092358</v>
      </c>
      <c r="AF251" s="131">
        <v>69.589938751618817</v>
      </c>
      <c r="AG251" s="131">
        <v>65.037325936092358</v>
      </c>
      <c r="AH251" s="129">
        <f t="shared" si="157"/>
        <v>4.5526128155264649</v>
      </c>
      <c r="AI251" s="132">
        <f t="shared" si="158"/>
        <v>69.589938751618817</v>
      </c>
      <c r="AK251" s="132">
        <f t="shared" si="153"/>
        <v>10.438490812742822</v>
      </c>
      <c r="AL251" s="134">
        <f t="shared" si="154"/>
        <v>80.028429564361645</v>
      </c>
      <c r="AM251" s="129">
        <f t="shared" si="155"/>
        <v>18.649837991984949</v>
      </c>
      <c r="AN251" s="134">
        <f t="shared" si="156"/>
        <v>251.77281289179683</v>
      </c>
      <c r="AP251" s="131">
        <v>86.430703929510571</v>
      </c>
      <c r="AQ251" s="129">
        <f t="shared" si="163"/>
        <v>6.0501492750657393</v>
      </c>
      <c r="AR251" s="134">
        <f t="shared" si="164"/>
        <v>92.480853204576306</v>
      </c>
      <c r="AS251" s="131">
        <v>99.879321460942407</v>
      </c>
      <c r="AT251" s="131">
        <v>92.480853204576306</v>
      </c>
      <c r="AU251" s="129">
        <f t="shared" si="190"/>
        <v>7.3984682563661046</v>
      </c>
      <c r="AV251" s="134">
        <f t="shared" si="191"/>
        <v>99.879321460942407</v>
      </c>
      <c r="AW251" s="135">
        <f t="shared" si="192"/>
        <v>7.9903457168753924</v>
      </c>
      <c r="AX251" s="135">
        <f t="shared" si="193"/>
        <v>107.8696671778178</v>
      </c>
      <c r="AY251" s="131">
        <v>107.8696671778178</v>
      </c>
      <c r="AZ251" s="135">
        <f t="shared" si="194"/>
        <v>9.7082700460036033</v>
      </c>
      <c r="BA251" s="135">
        <f t="shared" si="195"/>
        <v>117.57793722382141</v>
      </c>
      <c r="BB251" s="131">
        <v>117.57793722382141</v>
      </c>
      <c r="BC251" s="135">
        <f t="shared" si="196"/>
        <v>10.582014350143927</v>
      </c>
      <c r="BD251" s="135">
        <f t="shared" si="197"/>
        <v>128.15995157396534</v>
      </c>
      <c r="BE251" s="131">
        <v>128.15995157396534</v>
      </c>
      <c r="BF251" s="135">
        <f t="shared" si="198"/>
        <v>11.53439564165688</v>
      </c>
      <c r="BG251" s="135">
        <f t="shared" si="199"/>
        <v>139.69434721562223</v>
      </c>
      <c r="BH251" s="131">
        <v>156.45766888149689</v>
      </c>
      <c r="BI251" s="131">
        <v>139.69434721562223</v>
      </c>
      <c r="BJ251" s="135">
        <f t="shared" si="186"/>
        <v>16.76332166587467</v>
      </c>
      <c r="BK251" s="135">
        <f t="shared" si="187"/>
        <v>156.45766888149689</v>
      </c>
      <c r="BL251" s="135">
        <f t="shared" si="188"/>
        <v>6.2583067552598752</v>
      </c>
      <c r="BM251" s="135">
        <f t="shared" si="189"/>
        <v>162.71597563675675</v>
      </c>
      <c r="BN251" s="131">
        <v>170.8517744185946</v>
      </c>
      <c r="BO251" s="131">
        <v>162.71597563675675</v>
      </c>
      <c r="BP251" s="135">
        <f t="shared" si="177"/>
        <v>8.1357987818378383</v>
      </c>
      <c r="BQ251" s="135">
        <f t="shared" si="178"/>
        <v>170.8517744185946</v>
      </c>
      <c r="BR251" s="135">
        <f t="shared" si="179"/>
        <v>22.210730674417299</v>
      </c>
      <c r="BS251" s="135">
        <f t="shared" si="180"/>
        <v>193.06250509301191</v>
      </c>
      <c r="BT251" s="131">
        <v>202.71563034766251</v>
      </c>
      <c r="BU251" s="129">
        <f t="shared" si="181"/>
        <v>30.407344552149375</v>
      </c>
      <c r="BV251" s="131">
        <v>193.06250509301191</v>
      </c>
      <c r="BW251" s="135">
        <f t="shared" si="182"/>
        <v>9.653125254650595</v>
      </c>
      <c r="BX251" s="135">
        <f t="shared" si="183"/>
        <v>202.71563034766251</v>
      </c>
      <c r="BY251" s="132">
        <f t="shared" si="184"/>
        <v>233.12297489981188</v>
      </c>
    </row>
    <row r="252" spans="1:77" ht="18" customHeight="1" x14ac:dyDescent="0.3">
      <c r="A252" s="5"/>
      <c r="B252" s="89" t="s">
        <v>425</v>
      </c>
      <c r="C252" s="103"/>
      <c r="D252" s="104" t="s">
        <v>16</v>
      </c>
      <c r="E252" s="90" t="s">
        <v>204</v>
      </c>
      <c r="F252" s="105"/>
      <c r="G252" s="105"/>
      <c r="H252" s="105"/>
      <c r="I252" s="106" t="s">
        <v>9</v>
      </c>
      <c r="J252" s="91">
        <f>K251*$K$6</f>
        <v>63098.805187374761</v>
      </c>
      <c r="K252" s="57">
        <v>620.28</v>
      </c>
      <c r="M252" s="136">
        <v>31.222484440000002</v>
      </c>
      <c r="N252" s="136">
        <v>29.455174000000003</v>
      </c>
      <c r="O252" s="129">
        <f t="shared" si="185"/>
        <v>1.7673104400000001</v>
      </c>
      <c r="P252" s="132">
        <f t="shared" si="168"/>
        <v>31.222484440000002</v>
      </c>
      <c r="Q252" s="129">
        <f t="shared" si="169"/>
        <v>4.0589229772000008</v>
      </c>
      <c r="R252" s="132">
        <f t="shared" si="170"/>
        <v>35.281407417200001</v>
      </c>
      <c r="S252" s="136">
        <v>35.281407417200001</v>
      </c>
      <c r="T252" s="129">
        <f t="shared" si="171"/>
        <v>3.5281407417200001</v>
      </c>
      <c r="U252" s="133">
        <f t="shared" si="172"/>
        <v>38.809548158920002</v>
      </c>
      <c r="V252" s="136">
        <v>38.809548158920002</v>
      </c>
      <c r="W252" s="129">
        <f t="shared" si="166"/>
        <v>2.3285728895352005</v>
      </c>
      <c r="X252" s="132">
        <f t="shared" si="167"/>
        <v>41.138121048455204</v>
      </c>
      <c r="Y252" s="136">
        <v>41.138121048455204</v>
      </c>
      <c r="Z252" s="129">
        <f t="shared" si="161"/>
        <v>3.2910496838764165</v>
      </c>
      <c r="AA252" s="132">
        <f t="shared" si="162"/>
        <v>44.42917073233162</v>
      </c>
      <c r="AB252" s="132">
        <f>K257</f>
        <v>175.1795039973413</v>
      </c>
      <c r="AC252" s="136">
        <v>44.42917073233162</v>
      </c>
      <c r="AD252" s="129">
        <f t="shared" si="159"/>
        <v>4.4429170732331622</v>
      </c>
      <c r="AE252" s="134">
        <f t="shared" si="160"/>
        <v>48.872087805564782</v>
      </c>
      <c r="AF252" s="136">
        <v>52.293133951954317</v>
      </c>
      <c r="AG252" s="136">
        <v>48.872087805564782</v>
      </c>
      <c r="AH252" s="129">
        <f t="shared" si="157"/>
        <v>3.4210461463895347</v>
      </c>
      <c r="AI252" s="132">
        <f t="shared" si="158"/>
        <v>52.293133951954317</v>
      </c>
      <c r="AK252" s="132">
        <f t="shared" ref="AK252:AK328" si="201">AF252/100*15</f>
        <v>7.8439700927931479</v>
      </c>
      <c r="AL252" s="134">
        <f t="shared" ref="AL252:AL328" si="202">AF252+AK252</f>
        <v>60.137104044747467</v>
      </c>
      <c r="AM252" s="129">
        <f t="shared" ref="AM252:AM328" si="203">AB252/100*8</f>
        <v>14.014360319787304</v>
      </c>
      <c r="AN252" s="134">
        <f t="shared" ref="AN252:AN328" si="204">AB252+AM252</f>
        <v>189.1938643171286</v>
      </c>
      <c r="AP252" s="136">
        <v>64.94807236832726</v>
      </c>
      <c r="AQ252" s="129">
        <f t="shared" si="163"/>
        <v>4.5463650657829078</v>
      </c>
      <c r="AR252" s="134">
        <f t="shared" si="164"/>
        <v>69.494437434110168</v>
      </c>
      <c r="AS252" s="136">
        <v>75.053992428838981</v>
      </c>
      <c r="AT252" s="136">
        <v>69.494437434110168</v>
      </c>
      <c r="AU252" s="129">
        <f t="shared" si="190"/>
        <v>5.5595549947288134</v>
      </c>
      <c r="AV252" s="134">
        <f t="shared" si="191"/>
        <v>75.053992428838981</v>
      </c>
      <c r="AW252" s="135">
        <f t="shared" si="192"/>
        <v>6.0043193943071183</v>
      </c>
      <c r="AX252" s="135">
        <f t="shared" si="193"/>
        <v>81.058311823146099</v>
      </c>
      <c r="AY252" s="136">
        <v>81.058311823146099</v>
      </c>
      <c r="AZ252" s="135">
        <f t="shared" si="194"/>
        <v>7.2952480640831494</v>
      </c>
      <c r="BA252" s="135">
        <f t="shared" si="195"/>
        <v>88.353559887229252</v>
      </c>
      <c r="BB252" s="136">
        <v>88.353559887229252</v>
      </c>
      <c r="BC252" s="135">
        <f t="shared" si="196"/>
        <v>7.9518203898506323</v>
      </c>
      <c r="BD252" s="135">
        <f t="shared" si="197"/>
        <v>96.305380277079891</v>
      </c>
      <c r="BE252" s="136">
        <v>96.305380277079891</v>
      </c>
      <c r="BF252" s="135">
        <f t="shared" si="198"/>
        <v>8.6674842249371906</v>
      </c>
      <c r="BG252" s="135">
        <f t="shared" si="199"/>
        <v>104.97286450201707</v>
      </c>
      <c r="BH252" s="136">
        <v>117.56960824225912</v>
      </c>
      <c r="BI252" s="136">
        <v>104.97286450201707</v>
      </c>
      <c r="BJ252" s="135">
        <f t="shared" si="186"/>
        <v>12.596743740242051</v>
      </c>
      <c r="BK252" s="135">
        <f t="shared" si="187"/>
        <v>117.56960824225912</v>
      </c>
      <c r="BL252" s="135">
        <f t="shared" si="188"/>
        <v>4.7027843296903651</v>
      </c>
      <c r="BM252" s="135">
        <f t="shared" si="189"/>
        <v>122.27239257194948</v>
      </c>
      <c r="BN252" s="137">
        <v>128.38601220054696</v>
      </c>
      <c r="BO252" s="137">
        <v>122.27239257194948</v>
      </c>
      <c r="BP252" s="135">
        <f t="shared" si="177"/>
        <v>6.1136196285974744</v>
      </c>
      <c r="BQ252" s="135">
        <f t="shared" si="178"/>
        <v>128.38601220054696</v>
      </c>
      <c r="BR252" s="135">
        <f t="shared" si="179"/>
        <v>16.690181586071105</v>
      </c>
      <c r="BS252" s="135">
        <f t="shared" si="180"/>
        <v>145.07619378661806</v>
      </c>
      <c r="BT252" s="137">
        <v>152.33000347594896</v>
      </c>
      <c r="BU252" s="129">
        <f t="shared" si="181"/>
        <v>22.849500521392343</v>
      </c>
      <c r="BV252" s="137">
        <v>145.07619378661806</v>
      </c>
      <c r="BW252" s="135">
        <f t="shared" si="182"/>
        <v>7.2538096893309039</v>
      </c>
      <c r="BX252" s="135">
        <f t="shared" si="183"/>
        <v>152.33000347594896</v>
      </c>
      <c r="BY252" s="132">
        <f t="shared" si="184"/>
        <v>175.1795039973413</v>
      </c>
    </row>
    <row r="253" spans="1:77" ht="18" customHeight="1" thickBot="1" x14ac:dyDescent="0.35">
      <c r="A253" s="5"/>
      <c r="B253" s="92" t="s">
        <v>58</v>
      </c>
      <c r="C253" s="95"/>
      <c r="D253" s="88" t="s">
        <v>16</v>
      </c>
      <c r="E253" s="88" t="s">
        <v>205</v>
      </c>
      <c r="F253" s="96">
        <v>100</v>
      </c>
      <c r="G253" s="96">
        <v>117</v>
      </c>
      <c r="H253" s="96">
        <v>10</v>
      </c>
      <c r="I253" s="97" t="s">
        <v>9</v>
      </c>
      <c r="J253" s="93">
        <f>K252*$K$6</f>
        <v>19583.962985951999</v>
      </c>
      <c r="K253" s="57">
        <v>582.53761899154381</v>
      </c>
      <c r="M253" s="138"/>
      <c r="N253" s="138"/>
      <c r="P253" s="132"/>
      <c r="R253" s="132"/>
      <c r="S253" s="138"/>
      <c r="U253" s="133"/>
      <c r="V253" s="138"/>
      <c r="X253" s="132"/>
      <c r="Y253" s="138"/>
      <c r="AA253" s="132"/>
      <c r="AB253" s="132"/>
      <c r="AC253" s="138"/>
      <c r="AE253" s="134"/>
      <c r="AF253" s="138"/>
      <c r="AG253" s="138"/>
      <c r="AI253" s="132"/>
      <c r="AK253" s="132"/>
      <c r="AL253" s="134"/>
      <c r="AN253" s="134"/>
      <c r="AP253" s="138"/>
      <c r="AR253" s="134"/>
      <c r="AS253" s="138"/>
      <c r="AT253" s="138"/>
      <c r="AV253" s="134"/>
      <c r="AW253" s="135"/>
      <c r="AX253" s="135"/>
      <c r="AY253" s="138"/>
      <c r="AZ253" s="135"/>
      <c r="BA253" s="135"/>
      <c r="BB253" s="138"/>
      <c r="BC253" s="135"/>
      <c r="BD253" s="135"/>
      <c r="BE253" s="138"/>
      <c r="BF253" s="135"/>
      <c r="BG253" s="135"/>
      <c r="BH253" s="138"/>
      <c r="BI253" s="138"/>
      <c r="BJ253" s="135"/>
      <c r="BK253" s="135"/>
      <c r="BL253" s="135"/>
      <c r="BM253" s="135"/>
      <c r="BP253" s="135">
        <f t="shared" si="177"/>
        <v>0</v>
      </c>
      <c r="BQ253" s="135">
        <f t="shared" si="178"/>
        <v>0</v>
      </c>
      <c r="BR253" s="135">
        <f t="shared" si="179"/>
        <v>0</v>
      </c>
      <c r="BS253" s="135">
        <f t="shared" si="180"/>
        <v>0</v>
      </c>
      <c r="BT253" s="147"/>
      <c r="BU253" s="129">
        <f t="shared" si="181"/>
        <v>0</v>
      </c>
      <c r="BW253" s="135">
        <f t="shared" si="182"/>
        <v>0</v>
      </c>
      <c r="BX253" s="135">
        <f t="shared" si="183"/>
        <v>0</v>
      </c>
      <c r="BY253" s="132">
        <f t="shared" si="184"/>
        <v>0</v>
      </c>
    </row>
    <row r="254" spans="1:77" ht="18" customHeight="1" thickBot="1" x14ac:dyDescent="0.35">
      <c r="A254" s="5"/>
      <c r="B254" s="281" t="s">
        <v>59</v>
      </c>
      <c r="C254" s="286"/>
      <c r="D254" s="287" t="s">
        <v>16</v>
      </c>
      <c r="E254" s="287" t="s">
        <v>206</v>
      </c>
      <c r="F254" s="288">
        <v>100</v>
      </c>
      <c r="G254" s="288">
        <v>114</v>
      </c>
      <c r="H254" s="288">
        <v>10</v>
      </c>
      <c r="I254" s="289" t="s">
        <v>9</v>
      </c>
      <c r="J254" s="94">
        <f>J253</f>
        <v>19583.962985951999</v>
      </c>
      <c r="K254" s="57"/>
      <c r="O254" s="129">
        <f t="shared" si="185"/>
        <v>0</v>
      </c>
      <c r="P254" s="132">
        <f t="shared" si="168"/>
        <v>0</v>
      </c>
      <c r="Q254" s="129">
        <f t="shared" si="169"/>
        <v>0</v>
      </c>
      <c r="R254" s="132">
        <f t="shared" si="170"/>
        <v>0</v>
      </c>
      <c r="U254" s="133"/>
      <c r="W254" s="129">
        <f t="shared" si="166"/>
        <v>0</v>
      </c>
      <c r="X254" s="132">
        <f t="shared" si="167"/>
        <v>0</v>
      </c>
      <c r="Z254" s="129">
        <f t="shared" si="161"/>
        <v>0</v>
      </c>
      <c r="AA254" s="132">
        <f t="shared" si="162"/>
        <v>0</v>
      </c>
      <c r="AB254" s="132">
        <f>J258</f>
        <v>0</v>
      </c>
      <c r="AD254" s="129">
        <f t="shared" si="159"/>
        <v>0</v>
      </c>
      <c r="AE254" s="134">
        <f t="shared" si="160"/>
        <v>0</v>
      </c>
      <c r="AH254" s="129">
        <f t="shared" si="157"/>
        <v>0</v>
      </c>
      <c r="AI254" s="132">
        <f t="shared" si="158"/>
        <v>0</v>
      </c>
      <c r="AK254" s="132"/>
      <c r="AL254" s="134">
        <f t="shared" si="202"/>
        <v>0</v>
      </c>
      <c r="AM254" s="129">
        <f t="shared" si="203"/>
        <v>0</v>
      </c>
      <c r="AN254" s="134">
        <f t="shared" si="204"/>
        <v>0</v>
      </c>
      <c r="AQ254" s="129">
        <f t="shared" si="163"/>
        <v>0</v>
      </c>
      <c r="AR254" s="134">
        <f t="shared" si="164"/>
        <v>0</v>
      </c>
      <c r="AU254" s="129">
        <f t="shared" si="190"/>
        <v>0</v>
      </c>
      <c r="AV254" s="134">
        <f t="shared" si="191"/>
        <v>0</v>
      </c>
      <c r="AW254" s="135"/>
      <c r="AX254" s="135"/>
      <c r="AZ254" s="135">
        <f t="shared" si="194"/>
        <v>0</v>
      </c>
      <c r="BA254" s="135">
        <f t="shared" si="195"/>
        <v>0</v>
      </c>
      <c r="BC254" s="135">
        <f t="shared" si="196"/>
        <v>0</v>
      </c>
      <c r="BD254" s="135">
        <f t="shared" si="197"/>
        <v>0</v>
      </c>
      <c r="BF254" s="135">
        <f t="shared" si="198"/>
        <v>0</v>
      </c>
      <c r="BG254" s="135">
        <f t="shared" si="199"/>
        <v>0</v>
      </c>
      <c r="BJ254" s="135">
        <f t="shared" si="186"/>
        <v>0</v>
      </c>
      <c r="BK254" s="135">
        <f t="shared" si="187"/>
        <v>0</v>
      </c>
      <c r="BL254" s="135">
        <f t="shared" si="188"/>
        <v>0</v>
      </c>
      <c r="BM254" s="135">
        <f t="shared" si="189"/>
        <v>0</v>
      </c>
      <c r="BP254" s="135">
        <f t="shared" si="177"/>
        <v>0</v>
      </c>
      <c r="BQ254" s="135">
        <f t="shared" si="178"/>
        <v>0</v>
      </c>
      <c r="BR254" s="135">
        <f t="shared" si="179"/>
        <v>0</v>
      </c>
      <c r="BS254" s="135">
        <f t="shared" si="180"/>
        <v>0</v>
      </c>
      <c r="BU254" s="129">
        <f t="shared" si="181"/>
        <v>0</v>
      </c>
      <c r="BW254" s="135">
        <f t="shared" si="182"/>
        <v>0</v>
      </c>
      <c r="BX254" s="135">
        <f t="shared" si="183"/>
        <v>0</v>
      </c>
      <c r="BY254" s="132">
        <f t="shared" si="184"/>
        <v>0</v>
      </c>
    </row>
    <row r="255" spans="1:77" ht="18" customHeight="1" thickBot="1" x14ac:dyDescent="0.35">
      <c r="A255" s="5"/>
      <c r="B255" s="381" t="s">
        <v>426</v>
      </c>
      <c r="C255" s="382">
        <v>9203</v>
      </c>
      <c r="D255" s="383" t="s">
        <v>18</v>
      </c>
      <c r="E255" s="384" t="s">
        <v>207</v>
      </c>
      <c r="F255" s="385">
        <v>57</v>
      </c>
      <c r="G255" s="385">
        <v>71</v>
      </c>
      <c r="H255" s="385">
        <v>9</v>
      </c>
      <c r="I255" s="386" t="s">
        <v>8</v>
      </c>
      <c r="J255" s="387">
        <f>K255*$K$6</f>
        <v>7360.3400264605225</v>
      </c>
      <c r="K255" s="57">
        <v>233.12297489981188</v>
      </c>
      <c r="M255" s="136">
        <v>182.86252920000001</v>
      </c>
      <c r="N255" s="136">
        <v>172.51182</v>
      </c>
      <c r="O255" s="129">
        <f t="shared" si="185"/>
        <v>10.350709200000001</v>
      </c>
      <c r="P255" s="132">
        <f t="shared" si="168"/>
        <v>182.86252920000001</v>
      </c>
      <c r="Q255" s="129">
        <f t="shared" si="169"/>
        <v>23.772128796000001</v>
      </c>
      <c r="R255" s="132">
        <f t="shared" si="170"/>
        <v>206.63465799600002</v>
      </c>
      <c r="S255" s="136">
        <v>206.63465799600002</v>
      </c>
      <c r="T255" s="129">
        <f t="shared" si="171"/>
        <v>20.663465799600004</v>
      </c>
      <c r="U255" s="133">
        <f t="shared" si="172"/>
        <v>227.29812379560002</v>
      </c>
      <c r="V255" s="136">
        <v>227.29812379560002</v>
      </c>
      <c r="W255" s="129">
        <f t="shared" si="166"/>
        <v>13.637887427736002</v>
      </c>
      <c r="X255" s="132">
        <f t="shared" si="167"/>
        <v>240.93601122333601</v>
      </c>
      <c r="Y255" s="136">
        <v>240.93601122333601</v>
      </c>
      <c r="Z255" s="129">
        <f t="shared" si="161"/>
        <v>19.274880897866879</v>
      </c>
      <c r="AA255" s="132">
        <f t="shared" si="162"/>
        <v>260.2108921212029</v>
      </c>
      <c r="AB255" s="132">
        <f>K260</f>
        <v>1201.42534</v>
      </c>
      <c r="AC255" s="136">
        <v>260.2108921212029</v>
      </c>
      <c r="AD255" s="129">
        <f t="shared" si="159"/>
        <v>26.021089212120291</v>
      </c>
      <c r="AE255" s="134">
        <f t="shared" si="160"/>
        <v>286.23198133332318</v>
      </c>
      <c r="AF255" s="136">
        <v>306.2682200266558</v>
      </c>
      <c r="AG255" s="136">
        <v>286.23198133332318</v>
      </c>
      <c r="AH255" s="129">
        <f t="shared" si="157"/>
        <v>20.036238693332621</v>
      </c>
      <c r="AI255" s="132">
        <f t="shared" si="158"/>
        <v>306.2682200266558</v>
      </c>
      <c r="AK255" s="132">
        <f t="shared" si="201"/>
        <v>45.940233003998372</v>
      </c>
      <c r="AL255" s="134">
        <f t="shared" si="202"/>
        <v>352.20845303065414</v>
      </c>
      <c r="AM255" s="129">
        <f t="shared" si="203"/>
        <v>96.114027199999995</v>
      </c>
      <c r="AN255" s="134">
        <f t="shared" si="204"/>
        <v>1297.5393672</v>
      </c>
      <c r="AP255" s="136">
        <v>380.38512927310649</v>
      </c>
      <c r="AQ255" s="129">
        <f t="shared" si="163"/>
        <v>26.626959049117456</v>
      </c>
      <c r="AR255" s="134">
        <f t="shared" si="164"/>
        <v>407.01208832222392</v>
      </c>
      <c r="AS255" s="136">
        <v>439.57305538800182</v>
      </c>
      <c r="AT255" s="136">
        <v>407.01208832222392</v>
      </c>
      <c r="AU255" s="129">
        <f t="shared" si="190"/>
        <v>32.560967065777916</v>
      </c>
      <c r="AV255" s="134">
        <f t="shared" si="191"/>
        <v>439.57305538800182</v>
      </c>
      <c r="AW255" s="135">
        <f t="shared" si="192"/>
        <v>35.165844431040142</v>
      </c>
      <c r="AX255" s="135">
        <f t="shared" si="193"/>
        <v>474.73889981904199</v>
      </c>
      <c r="AY255" s="136">
        <v>474.73889981904199</v>
      </c>
      <c r="AZ255" s="135">
        <f t="shared" si="194"/>
        <v>42.726500983713777</v>
      </c>
      <c r="BA255" s="135">
        <f t="shared" si="195"/>
        <v>517.46540080275577</v>
      </c>
      <c r="BB255" s="136">
        <v>517.46540080275577</v>
      </c>
      <c r="BC255" s="135">
        <f t="shared" si="196"/>
        <v>46.57188607224802</v>
      </c>
      <c r="BD255" s="135">
        <f t="shared" si="197"/>
        <v>564.03728687500382</v>
      </c>
      <c r="BE255" s="136">
        <v>564.03728687500382</v>
      </c>
      <c r="BF255" s="135">
        <f t="shared" si="198"/>
        <v>50.763355818750341</v>
      </c>
      <c r="BG255" s="135">
        <f t="shared" si="199"/>
        <v>614.80064269375418</v>
      </c>
      <c r="BH255" s="136">
        <v>688.57671981700469</v>
      </c>
      <c r="BI255" s="136">
        <v>614.80064269375418</v>
      </c>
      <c r="BJ255" s="135">
        <f t="shared" si="186"/>
        <v>73.776077123250502</v>
      </c>
      <c r="BK255" s="135">
        <f t="shared" si="187"/>
        <v>688.57671981700469</v>
      </c>
      <c r="BL255" s="135">
        <f t="shared" si="188"/>
        <v>27.543068792680188</v>
      </c>
      <c r="BM255" s="135">
        <f t="shared" si="189"/>
        <v>716.11978860968486</v>
      </c>
      <c r="BN255" s="136">
        <v>751.92577804016912</v>
      </c>
      <c r="BO255" s="136">
        <v>716.11978860968486</v>
      </c>
      <c r="BP255" s="135">
        <f t="shared" si="177"/>
        <v>35.805989430484246</v>
      </c>
      <c r="BQ255" s="135">
        <f t="shared" si="178"/>
        <v>751.92577804016912</v>
      </c>
      <c r="BR255" s="135">
        <f t="shared" si="179"/>
        <v>97.750351145221984</v>
      </c>
      <c r="BS255" s="135">
        <f t="shared" si="180"/>
        <v>849.67612918539112</v>
      </c>
      <c r="BT255" s="136">
        <v>892.15993564466066</v>
      </c>
      <c r="BU255" s="129">
        <f t="shared" si="181"/>
        <v>133.82399034669908</v>
      </c>
      <c r="BV255" s="136">
        <v>849.67612918539112</v>
      </c>
      <c r="BW255" s="135">
        <f t="shared" si="182"/>
        <v>42.483806459269559</v>
      </c>
      <c r="BX255" s="135">
        <f t="shared" si="183"/>
        <v>892.15993564466066</v>
      </c>
      <c r="BY255" s="132">
        <f t="shared" si="184"/>
        <v>1025.9839259913597</v>
      </c>
    </row>
    <row r="256" spans="1:77" ht="18" customHeight="1" thickBot="1" x14ac:dyDescent="0.35">
      <c r="A256" s="5"/>
      <c r="B256" s="381" t="s">
        <v>427</v>
      </c>
      <c r="C256" s="382">
        <v>9241</v>
      </c>
      <c r="D256" s="384" t="s">
        <v>18</v>
      </c>
      <c r="E256" s="384" t="s">
        <v>208</v>
      </c>
      <c r="F256" s="385">
        <v>57</v>
      </c>
      <c r="G256" s="385">
        <v>74</v>
      </c>
      <c r="H256" s="385">
        <v>8.3000000000000007</v>
      </c>
      <c r="I256" s="386" t="s">
        <v>8</v>
      </c>
      <c r="J256" s="387">
        <f>K257*$K$6</f>
        <v>5530.9036599299716</v>
      </c>
      <c r="K256" s="58"/>
      <c r="M256" s="136">
        <v>89.603473832538</v>
      </c>
      <c r="N256" s="136">
        <v>84.531579087300003</v>
      </c>
      <c r="O256" s="129">
        <f t="shared" si="185"/>
        <v>5.0718947452379997</v>
      </c>
      <c r="P256" s="132">
        <f t="shared" si="168"/>
        <v>89.603473832538</v>
      </c>
      <c r="Q256" s="129">
        <f t="shared" si="169"/>
        <v>11.64845159822994</v>
      </c>
      <c r="R256" s="132">
        <f t="shared" si="170"/>
        <v>101.25192543076794</v>
      </c>
      <c r="S256" s="136">
        <v>101.25192543076794</v>
      </c>
      <c r="T256" s="129">
        <f t="shared" si="171"/>
        <v>10.125192543076793</v>
      </c>
      <c r="U256" s="133">
        <f t="shared" si="172"/>
        <v>111.37711797384473</v>
      </c>
      <c r="V256" s="136">
        <v>111.37711797384473</v>
      </c>
      <c r="W256" s="129">
        <f t="shared" si="166"/>
        <v>6.6826270784306843</v>
      </c>
      <c r="X256" s="132">
        <f t="shared" si="167"/>
        <v>118.05974505227542</v>
      </c>
      <c r="Y256" s="136">
        <v>118.05974505227542</v>
      </c>
      <c r="Z256" s="129">
        <f t="shared" si="161"/>
        <v>9.4447796041820329</v>
      </c>
      <c r="AA256" s="132">
        <f t="shared" si="162"/>
        <v>127.50452465645745</v>
      </c>
      <c r="AB256" s="132">
        <f>K261</f>
        <v>502.73680598950921</v>
      </c>
      <c r="AC256" s="136">
        <v>127.50452465645745</v>
      </c>
      <c r="AD256" s="129">
        <f t="shared" si="159"/>
        <v>12.750452465645745</v>
      </c>
      <c r="AE256" s="134">
        <f t="shared" si="160"/>
        <v>140.25497712210318</v>
      </c>
      <c r="AF256" s="136">
        <v>150.07282552065041</v>
      </c>
      <c r="AG256" s="136">
        <v>140.25497712210318</v>
      </c>
      <c r="AH256" s="129">
        <f t="shared" ref="AH256:AH333" si="205">AG256/100*7</f>
        <v>9.8178483985472216</v>
      </c>
      <c r="AI256" s="132">
        <f t="shared" ref="AI256:AI333" si="206">AG256+AH256</f>
        <v>150.07282552065041</v>
      </c>
      <c r="AK256" s="132">
        <f t="shared" si="201"/>
        <v>22.510923828097564</v>
      </c>
      <c r="AL256" s="134">
        <f t="shared" si="202"/>
        <v>172.58374934874797</v>
      </c>
      <c r="AM256" s="129">
        <f t="shared" si="203"/>
        <v>40.21894447916074</v>
      </c>
      <c r="AN256" s="134">
        <f t="shared" si="204"/>
        <v>542.95575046866998</v>
      </c>
      <c r="AP256" s="136">
        <v>186.3904492966478</v>
      </c>
      <c r="AQ256" s="129">
        <f t="shared" si="163"/>
        <v>13.047331450765347</v>
      </c>
      <c r="AR256" s="134">
        <f t="shared" si="164"/>
        <v>199.43778074741314</v>
      </c>
      <c r="AS256" s="136">
        <v>215.39280320720619</v>
      </c>
      <c r="AT256" s="136">
        <v>199.43778074741314</v>
      </c>
      <c r="AU256" s="129">
        <f t="shared" si="190"/>
        <v>15.955022459793051</v>
      </c>
      <c r="AV256" s="134">
        <f t="shared" si="191"/>
        <v>215.39280320720619</v>
      </c>
      <c r="AW256" s="135">
        <f t="shared" si="192"/>
        <v>17.231424256576496</v>
      </c>
      <c r="AX256" s="135">
        <f t="shared" si="193"/>
        <v>232.62422746378269</v>
      </c>
      <c r="AY256" s="136">
        <v>232.62422746378269</v>
      </c>
      <c r="AZ256" s="135">
        <f t="shared" si="194"/>
        <v>20.936180471740442</v>
      </c>
      <c r="BA256" s="135">
        <f t="shared" si="195"/>
        <v>253.56040793552313</v>
      </c>
      <c r="BB256" s="136">
        <v>253.56040793552313</v>
      </c>
      <c r="BC256" s="135">
        <f t="shared" si="196"/>
        <v>22.820436714197083</v>
      </c>
      <c r="BD256" s="135">
        <f t="shared" si="197"/>
        <v>276.38084464972019</v>
      </c>
      <c r="BE256" s="136">
        <v>276.38084464972019</v>
      </c>
      <c r="BF256" s="135">
        <f t="shared" si="198"/>
        <v>24.874276018474816</v>
      </c>
      <c r="BG256" s="135">
        <f t="shared" si="199"/>
        <v>301.25512066819499</v>
      </c>
      <c r="BH256" s="136">
        <v>337.40573514837837</v>
      </c>
      <c r="BI256" s="136">
        <v>301.25512066819499</v>
      </c>
      <c r="BJ256" s="135">
        <f t="shared" si="186"/>
        <v>36.1506144801834</v>
      </c>
      <c r="BK256" s="135">
        <f t="shared" si="187"/>
        <v>337.40573514837837</v>
      </c>
      <c r="BL256" s="135">
        <f t="shared" si="188"/>
        <v>13.496229405935134</v>
      </c>
      <c r="BM256" s="135">
        <f t="shared" si="189"/>
        <v>350.90196455431351</v>
      </c>
      <c r="BN256" s="136">
        <v>368.44706278202921</v>
      </c>
      <c r="BO256" s="136">
        <v>350.90196455431351</v>
      </c>
      <c r="BP256" s="135">
        <f t="shared" si="177"/>
        <v>17.545098227715677</v>
      </c>
      <c r="BQ256" s="135">
        <f t="shared" si="178"/>
        <v>368.44706278202921</v>
      </c>
      <c r="BR256" s="135">
        <f t="shared" si="179"/>
        <v>47.898118161663795</v>
      </c>
      <c r="BS256" s="135">
        <f t="shared" si="180"/>
        <v>416.34518094369298</v>
      </c>
      <c r="BT256" s="136">
        <v>437.1624399908776</v>
      </c>
      <c r="BU256" s="129">
        <f t="shared" si="181"/>
        <v>65.574365998631635</v>
      </c>
      <c r="BV256" s="136">
        <v>416.34518094369298</v>
      </c>
      <c r="BW256" s="135">
        <f t="shared" si="182"/>
        <v>20.817259047184649</v>
      </c>
      <c r="BX256" s="135">
        <f t="shared" si="183"/>
        <v>437.1624399908776</v>
      </c>
      <c r="BY256" s="132">
        <f t="shared" si="184"/>
        <v>502.73680598950921</v>
      </c>
    </row>
    <row r="257" spans="1:77" ht="18" customHeight="1" thickBot="1" x14ac:dyDescent="0.35">
      <c r="A257" s="5"/>
      <c r="B257" s="381" t="s">
        <v>677</v>
      </c>
      <c r="C257" s="388">
        <v>9487</v>
      </c>
      <c r="D257" s="389" t="s">
        <v>667</v>
      </c>
      <c r="E257" s="390" t="s">
        <v>678</v>
      </c>
      <c r="F257" s="391">
        <v>11.9</v>
      </c>
      <c r="G257" s="391">
        <v>24</v>
      </c>
      <c r="H257" s="391">
        <v>6</v>
      </c>
      <c r="I257" s="392" t="s">
        <v>8</v>
      </c>
      <c r="J257" s="387">
        <f>J165</f>
        <v>9647.2203040120003</v>
      </c>
      <c r="K257" s="57">
        <v>175.1795039973413</v>
      </c>
      <c r="M257" s="136">
        <v>89.603473832538</v>
      </c>
      <c r="N257" s="136">
        <v>84.531579087300003</v>
      </c>
      <c r="O257" s="129">
        <f t="shared" si="185"/>
        <v>5.0718947452379997</v>
      </c>
      <c r="P257" s="132">
        <f t="shared" si="168"/>
        <v>89.603473832538</v>
      </c>
      <c r="Q257" s="129">
        <f t="shared" si="169"/>
        <v>11.64845159822994</v>
      </c>
      <c r="R257" s="132">
        <f t="shared" si="170"/>
        <v>101.25192543076794</v>
      </c>
      <c r="S257" s="136">
        <v>101.25192543076794</v>
      </c>
      <c r="T257" s="129">
        <f t="shared" si="171"/>
        <v>10.125192543076793</v>
      </c>
      <c r="U257" s="133">
        <f t="shared" si="172"/>
        <v>111.37711797384473</v>
      </c>
      <c r="V257" s="136">
        <v>111.37711797384473</v>
      </c>
      <c r="W257" s="129">
        <f t="shared" si="166"/>
        <v>6.6826270784306843</v>
      </c>
      <c r="X257" s="132">
        <f t="shared" si="167"/>
        <v>118.05974505227542</v>
      </c>
      <c r="Y257" s="136">
        <v>118.05974505227542</v>
      </c>
      <c r="Z257" s="129">
        <f t="shared" si="161"/>
        <v>9.4447796041820329</v>
      </c>
      <c r="AA257" s="132">
        <f t="shared" si="162"/>
        <v>127.50452465645745</v>
      </c>
      <c r="AB257" s="132">
        <f>K262</f>
        <v>502.73680598950921</v>
      </c>
      <c r="AC257" s="136">
        <v>127.50452465645745</v>
      </c>
      <c r="AD257" s="129">
        <f t="shared" ref="AD257:AD337" si="207">AC257/100*10</f>
        <v>12.750452465645745</v>
      </c>
      <c r="AE257" s="134">
        <f t="shared" ref="AE257:AE337" si="208">AC257+AD257</f>
        <v>140.25497712210318</v>
      </c>
      <c r="AF257" s="136">
        <v>150.07282552065041</v>
      </c>
      <c r="AG257" s="136">
        <v>140.25497712210318</v>
      </c>
      <c r="AH257" s="129">
        <f t="shared" si="205"/>
        <v>9.8178483985472216</v>
      </c>
      <c r="AI257" s="132">
        <f t="shared" si="206"/>
        <v>150.07282552065041</v>
      </c>
      <c r="AK257" s="132">
        <f t="shared" si="201"/>
        <v>22.510923828097564</v>
      </c>
      <c r="AL257" s="134">
        <f t="shared" si="202"/>
        <v>172.58374934874797</v>
      </c>
      <c r="AM257" s="129">
        <f t="shared" si="203"/>
        <v>40.21894447916074</v>
      </c>
      <c r="AN257" s="134">
        <f t="shared" si="204"/>
        <v>542.95575046866998</v>
      </c>
      <c r="AP257" s="136">
        <v>186.3904492966478</v>
      </c>
      <c r="AQ257" s="129">
        <f t="shared" si="163"/>
        <v>13.047331450765347</v>
      </c>
      <c r="AR257" s="134">
        <f t="shared" si="164"/>
        <v>199.43778074741314</v>
      </c>
      <c r="AS257" s="136">
        <v>215.39280320720619</v>
      </c>
      <c r="AT257" s="136">
        <v>199.43778074741314</v>
      </c>
      <c r="AU257" s="129">
        <f t="shared" si="190"/>
        <v>15.955022459793051</v>
      </c>
      <c r="AV257" s="134">
        <f t="shared" si="191"/>
        <v>215.39280320720619</v>
      </c>
      <c r="AW257" s="135">
        <f t="shared" si="192"/>
        <v>17.231424256576496</v>
      </c>
      <c r="AX257" s="135">
        <f t="shared" si="193"/>
        <v>232.62422746378269</v>
      </c>
      <c r="AY257" s="136">
        <v>232.62422746378269</v>
      </c>
      <c r="AZ257" s="135">
        <f t="shared" si="194"/>
        <v>20.936180471740442</v>
      </c>
      <c r="BA257" s="135">
        <f t="shared" si="195"/>
        <v>253.56040793552313</v>
      </c>
      <c r="BB257" s="136">
        <v>253.56040793552313</v>
      </c>
      <c r="BC257" s="135">
        <f t="shared" si="196"/>
        <v>22.820436714197083</v>
      </c>
      <c r="BD257" s="135">
        <f t="shared" si="197"/>
        <v>276.38084464972019</v>
      </c>
      <c r="BE257" s="136">
        <v>276.38084464972019</v>
      </c>
      <c r="BF257" s="135">
        <f t="shared" si="198"/>
        <v>24.874276018474816</v>
      </c>
      <c r="BG257" s="135">
        <f t="shared" si="199"/>
        <v>301.25512066819499</v>
      </c>
      <c r="BH257" s="136">
        <v>337.40573514837837</v>
      </c>
      <c r="BI257" s="136">
        <v>301.25512066819499</v>
      </c>
      <c r="BJ257" s="135">
        <f t="shared" si="186"/>
        <v>36.1506144801834</v>
      </c>
      <c r="BK257" s="135">
        <f t="shared" si="187"/>
        <v>337.40573514837837</v>
      </c>
      <c r="BL257" s="135">
        <f t="shared" si="188"/>
        <v>13.496229405935134</v>
      </c>
      <c r="BM257" s="135">
        <f t="shared" si="189"/>
        <v>350.90196455431351</v>
      </c>
      <c r="BN257" s="137">
        <v>368.44706278202921</v>
      </c>
      <c r="BO257" s="137">
        <v>350.90196455431351</v>
      </c>
      <c r="BP257" s="135">
        <f t="shared" si="177"/>
        <v>17.545098227715677</v>
      </c>
      <c r="BQ257" s="135">
        <f t="shared" si="178"/>
        <v>368.44706278202921</v>
      </c>
      <c r="BR257" s="135">
        <f t="shared" si="179"/>
        <v>47.898118161663795</v>
      </c>
      <c r="BS257" s="135">
        <f t="shared" si="180"/>
        <v>416.34518094369298</v>
      </c>
      <c r="BT257" s="137">
        <v>437.1624399908776</v>
      </c>
      <c r="BU257" s="129">
        <f t="shared" si="181"/>
        <v>65.574365998631635</v>
      </c>
      <c r="BV257" s="137">
        <v>416.34518094369298</v>
      </c>
      <c r="BW257" s="135">
        <f t="shared" si="182"/>
        <v>20.817259047184649</v>
      </c>
      <c r="BX257" s="135">
        <f t="shared" si="183"/>
        <v>437.1624399908776</v>
      </c>
      <c r="BY257" s="132">
        <f t="shared" si="184"/>
        <v>502.73680598950921</v>
      </c>
    </row>
    <row r="258" spans="1:77" ht="18" customHeight="1" thickBot="1" x14ac:dyDescent="0.35">
      <c r="A258" s="5"/>
      <c r="B258" s="507" t="s">
        <v>505</v>
      </c>
      <c r="C258" s="508"/>
      <c r="D258" s="508"/>
      <c r="E258" s="508"/>
      <c r="F258" s="508"/>
      <c r="G258" s="508"/>
      <c r="H258" s="508"/>
      <c r="I258" s="508"/>
      <c r="J258" s="509"/>
      <c r="K258" s="57"/>
      <c r="M258" s="138"/>
      <c r="N258" s="138"/>
      <c r="P258" s="132"/>
      <c r="R258" s="132"/>
      <c r="S258" s="138"/>
      <c r="U258" s="133"/>
      <c r="V258" s="138"/>
      <c r="X258" s="132"/>
      <c r="Y258" s="138"/>
      <c r="AA258" s="132"/>
      <c r="AB258" s="132"/>
      <c r="AC258" s="138"/>
      <c r="AE258" s="134"/>
      <c r="AF258" s="138"/>
      <c r="AG258" s="138"/>
      <c r="AI258" s="132"/>
      <c r="AK258" s="132"/>
      <c r="AL258" s="134"/>
      <c r="AN258" s="134"/>
      <c r="AP258" s="138"/>
      <c r="AR258" s="134"/>
      <c r="AS258" s="138"/>
      <c r="AT258" s="138"/>
      <c r="AV258" s="134"/>
      <c r="AW258" s="135"/>
      <c r="AX258" s="135"/>
      <c r="AY258" s="138"/>
      <c r="AZ258" s="135"/>
      <c r="BA258" s="135"/>
      <c r="BB258" s="138"/>
      <c r="BC258" s="135"/>
      <c r="BD258" s="135"/>
      <c r="BE258" s="138"/>
      <c r="BF258" s="135"/>
      <c r="BG258" s="135"/>
      <c r="BH258" s="138"/>
      <c r="BI258" s="138"/>
      <c r="BJ258" s="135"/>
      <c r="BK258" s="135"/>
      <c r="BL258" s="135"/>
      <c r="BM258" s="135"/>
      <c r="BP258" s="135">
        <f t="shared" si="177"/>
        <v>0</v>
      </c>
      <c r="BQ258" s="135">
        <f t="shared" si="178"/>
        <v>0</v>
      </c>
      <c r="BR258" s="135">
        <f t="shared" si="179"/>
        <v>0</v>
      </c>
      <c r="BS258" s="135">
        <f t="shared" si="180"/>
        <v>0</v>
      </c>
      <c r="BU258" s="129">
        <f t="shared" si="181"/>
        <v>0</v>
      </c>
      <c r="BW258" s="135">
        <f t="shared" si="182"/>
        <v>0</v>
      </c>
      <c r="BX258" s="135">
        <f t="shared" si="183"/>
        <v>0</v>
      </c>
      <c r="BY258" s="132">
        <f t="shared" si="184"/>
        <v>0</v>
      </c>
    </row>
    <row r="259" spans="1:77" ht="18" customHeight="1" x14ac:dyDescent="0.3">
      <c r="A259" s="5"/>
      <c r="B259" s="89" t="s">
        <v>428</v>
      </c>
      <c r="C259" s="103">
        <v>6766</v>
      </c>
      <c r="D259" s="334" t="s">
        <v>6</v>
      </c>
      <c r="E259" s="90" t="s">
        <v>109</v>
      </c>
      <c r="F259" s="105">
        <v>107.95</v>
      </c>
      <c r="G259" s="105">
        <v>152.53</v>
      </c>
      <c r="H259" s="105">
        <v>17.25</v>
      </c>
      <c r="I259" s="106" t="s">
        <v>7</v>
      </c>
      <c r="J259" s="91">
        <f>K260*$K$6</f>
        <v>37932.336023964657</v>
      </c>
      <c r="O259" s="129">
        <f t="shared" si="185"/>
        <v>0</v>
      </c>
      <c r="P259" s="132">
        <f t="shared" si="168"/>
        <v>0</v>
      </c>
      <c r="Q259" s="129">
        <f t="shared" si="169"/>
        <v>0</v>
      </c>
      <c r="R259" s="132">
        <f t="shared" si="170"/>
        <v>0</v>
      </c>
      <c r="U259" s="133"/>
      <c r="W259" s="129">
        <f t="shared" si="166"/>
        <v>0</v>
      </c>
      <c r="X259" s="132">
        <f t="shared" si="167"/>
        <v>0</v>
      </c>
      <c r="Z259" s="129">
        <f t="shared" si="161"/>
        <v>0</v>
      </c>
      <c r="AA259" s="132">
        <f t="shared" si="162"/>
        <v>0</v>
      </c>
      <c r="AB259" s="132">
        <f>J262</f>
        <v>0</v>
      </c>
      <c r="AD259" s="129">
        <f t="shared" si="207"/>
        <v>0</v>
      </c>
      <c r="AE259" s="134">
        <f t="shared" si="208"/>
        <v>0</v>
      </c>
      <c r="AH259" s="129">
        <f t="shared" si="205"/>
        <v>0</v>
      </c>
      <c r="AI259" s="132">
        <f t="shared" si="206"/>
        <v>0</v>
      </c>
      <c r="AK259" s="132"/>
      <c r="AL259" s="134">
        <f t="shared" si="202"/>
        <v>0</v>
      </c>
      <c r="AM259" s="129">
        <f t="shared" si="203"/>
        <v>0</v>
      </c>
      <c r="AN259" s="134">
        <f t="shared" si="204"/>
        <v>0</v>
      </c>
      <c r="AQ259" s="129">
        <f t="shared" ref="AQ259:AQ331" si="209">AP259/100*7</f>
        <v>0</v>
      </c>
      <c r="AR259" s="134">
        <f t="shared" ref="AR259:AR331" si="210">AP259+AQ259</f>
        <v>0</v>
      </c>
      <c r="AU259" s="129">
        <f t="shared" si="190"/>
        <v>0</v>
      </c>
      <c r="AV259" s="134">
        <f t="shared" si="191"/>
        <v>0</v>
      </c>
      <c r="AW259" s="135"/>
      <c r="AX259" s="135"/>
      <c r="AZ259" s="135">
        <f t="shared" si="194"/>
        <v>0</v>
      </c>
      <c r="BA259" s="135">
        <f t="shared" si="195"/>
        <v>0</v>
      </c>
      <c r="BC259" s="135">
        <f t="shared" si="196"/>
        <v>0</v>
      </c>
      <c r="BD259" s="135">
        <f t="shared" si="197"/>
        <v>0</v>
      </c>
      <c r="BF259" s="135">
        <f t="shared" si="198"/>
        <v>0</v>
      </c>
      <c r="BG259" s="135">
        <f t="shared" si="199"/>
        <v>0</v>
      </c>
      <c r="BJ259" s="135">
        <f t="shared" si="186"/>
        <v>0</v>
      </c>
      <c r="BK259" s="135">
        <f t="shared" si="187"/>
        <v>0</v>
      </c>
      <c r="BL259" s="135">
        <f t="shared" si="188"/>
        <v>0</v>
      </c>
      <c r="BM259" s="135">
        <f t="shared" si="189"/>
        <v>0</v>
      </c>
      <c r="BP259" s="135">
        <f t="shared" si="177"/>
        <v>0</v>
      </c>
      <c r="BQ259" s="135">
        <f t="shared" si="178"/>
        <v>0</v>
      </c>
      <c r="BR259" s="135">
        <f t="shared" si="179"/>
        <v>0</v>
      </c>
      <c r="BS259" s="135">
        <f t="shared" si="180"/>
        <v>0</v>
      </c>
      <c r="BU259" s="129">
        <f t="shared" si="181"/>
        <v>0</v>
      </c>
      <c r="BW259" s="135">
        <f t="shared" si="182"/>
        <v>0</v>
      </c>
      <c r="BX259" s="135">
        <f t="shared" si="183"/>
        <v>0</v>
      </c>
      <c r="BY259" s="132">
        <f t="shared" si="184"/>
        <v>0</v>
      </c>
    </row>
    <row r="260" spans="1:77" ht="18" customHeight="1" x14ac:dyDescent="0.3">
      <c r="A260" s="5"/>
      <c r="B260" s="92" t="s">
        <v>284</v>
      </c>
      <c r="C260" s="95">
        <v>5929</v>
      </c>
      <c r="D260" s="279" t="s">
        <v>6</v>
      </c>
      <c r="E260" s="88" t="s">
        <v>110</v>
      </c>
      <c r="F260" s="96">
        <v>152.4</v>
      </c>
      <c r="G260" s="96">
        <v>177.83</v>
      </c>
      <c r="H260" s="96">
        <v>12.7</v>
      </c>
      <c r="I260" s="97" t="s">
        <v>8</v>
      </c>
      <c r="J260" s="93">
        <f>K261*$K$6</f>
        <v>15872.797769030567</v>
      </c>
      <c r="K260" s="57">
        <v>1201.42534</v>
      </c>
      <c r="M260" s="136">
        <v>78.951888840000009</v>
      </c>
      <c r="N260" s="136">
        <v>74.482914000000008</v>
      </c>
      <c r="O260" s="129">
        <f t="shared" si="185"/>
        <v>4.4689748400000004</v>
      </c>
      <c r="P260" s="132">
        <f t="shared" si="168"/>
        <v>78.951888840000009</v>
      </c>
      <c r="Q260" s="129">
        <f t="shared" si="169"/>
        <v>10.263745549200001</v>
      </c>
      <c r="R260" s="132">
        <f t="shared" si="170"/>
        <v>89.215634389200005</v>
      </c>
      <c r="S260" s="136">
        <v>89.215634389200005</v>
      </c>
      <c r="T260" s="129">
        <f t="shared" si="171"/>
        <v>8.9215634389199998</v>
      </c>
      <c r="U260" s="133">
        <f t="shared" si="172"/>
        <v>98.137197828120009</v>
      </c>
      <c r="V260" s="136">
        <v>98.137197828120009</v>
      </c>
      <c r="W260" s="129">
        <f t="shared" si="166"/>
        <v>5.8882318696871998</v>
      </c>
      <c r="X260" s="132">
        <f t="shared" si="167"/>
        <v>104.02542969780721</v>
      </c>
      <c r="Y260" s="136">
        <v>104.02542969780721</v>
      </c>
      <c r="Z260" s="129">
        <f t="shared" si="161"/>
        <v>8.3220343758245772</v>
      </c>
      <c r="AA260" s="132">
        <f t="shared" si="162"/>
        <v>112.34746407363178</v>
      </c>
      <c r="AB260" s="132">
        <f>K265</f>
        <v>459.54</v>
      </c>
      <c r="AC260" s="136">
        <v>112.34746407363178</v>
      </c>
      <c r="AD260" s="129">
        <f t="shared" si="207"/>
        <v>11.234746407363179</v>
      </c>
      <c r="AE260" s="134">
        <f t="shared" si="208"/>
        <v>123.58221048099496</v>
      </c>
      <c r="AF260" s="136">
        <v>132.2329652146646</v>
      </c>
      <c r="AG260" s="136">
        <v>123.58221048099496</v>
      </c>
      <c r="AH260" s="129">
        <f t="shared" si="205"/>
        <v>8.6507547336696469</v>
      </c>
      <c r="AI260" s="132">
        <f t="shared" si="206"/>
        <v>132.2329652146646</v>
      </c>
      <c r="AK260" s="132">
        <f t="shared" si="201"/>
        <v>19.834944782199692</v>
      </c>
      <c r="AL260" s="134">
        <f t="shared" si="202"/>
        <v>152.0679099968643</v>
      </c>
      <c r="AM260" s="129">
        <f t="shared" si="203"/>
        <v>36.763200000000005</v>
      </c>
      <c r="AN260" s="134">
        <f t="shared" si="204"/>
        <v>496.3032</v>
      </c>
      <c r="AP260" s="136">
        <v>164.23334279661344</v>
      </c>
      <c r="AQ260" s="129">
        <f t="shared" si="209"/>
        <v>11.49633399576294</v>
      </c>
      <c r="AR260" s="134">
        <f t="shared" si="210"/>
        <v>175.72967679237638</v>
      </c>
      <c r="AS260" s="136">
        <v>189.78805093576648</v>
      </c>
      <c r="AT260" s="136">
        <v>175.72967679237638</v>
      </c>
      <c r="AU260" s="129">
        <f t="shared" si="190"/>
        <v>14.058374143390111</v>
      </c>
      <c r="AV260" s="134">
        <f t="shared" si="191"/>
        <v>189.78805093576648</v>
      </c>
      <c r="AW260" s="135">
        <f t="shared" si="192"/>
        <v>15.183044074861318</v>
      </c>
      <c r="AX260" s="135">
        <f t="shared" si="193"/>
        <v>204.97109501062781</v>
      </c>
      <c r="AY260" s="136">
        <v>204.97109501062781</v>
      </c>
      <c r="AZ260" s="135">
        <f t="shared" si="194"/>
        <v>18.447398550956503</v>
      </c>
      <c r="BA260" s="135">
        <f t="shared" si="195"/>
        <v>223.41849356158431</v>
      </c>
      <c r="BB260" s="136">
        <v>223.41849356158431</v>
      </c>
      <c r="BC260" s="135">
        <f t="shared" si="196"/>
        <v>20.107664420542587</v>
      </c>
      <c r="BD260" s="135">
        <f t="shared" si="197"/>
        <v>243.5261579821269</v>
      </c>
      <c r="BE260" s="136">
        <v>243.5261579821269</v>
      </c>
      <c r="BF260" s="135">
        <f t="shared" si="198"/>
        <v>21.91735421839142</v>
      </c>
      <c r="BG260" s="135">
        <f t="shared" si="199"/>
        <v>265.44351220051834</v>
      </c>
      <c r="BH260" s="136">
        <v>297.29673366458053</v>
      </c>
      <c r="BI260" s="136">
        <v>265.44351220051834</v>
      </c>
      <c r="BJ260" s="135">
        <f t="shared" si="186"/>
        <v>31.853221464062202</v>
      </c>
      <c r="BK260" s="135">
        <f t="shared" si="187"/>
        <v>297.29673366458053</v>
      </c>
      <c r="BL260" s="135">
        <f t="shared" si="188"/>
        <v>11.891869346583221</v>
      </c>
      <c r="BM260" s="135">
        <f t="shared" si="189"/>
        <v>309.18860301116376</v>
      </c>
      <c r="BN260" s="136">
        <v>324.64803316172197</v>
      </c>
      <c r="BO260" s="136">
        <v>309.18860301116376</v>
      </c>
      <c r="BP260" s="135">
        <f t="shared" si="177"/>
        <v>15.459430150558189</v>
      </c>
      <c r="BQ260" s="135">
        <f t="shared" si="178"/>
        <v>324.64803316172197</v>
      </c>
      <c r="BR260" s="135">
        <f t="shared" si="179"/>
        <v>42.204244311023857</v>
      </c>
      <c r="BS260" s="135">
        <f t="shared" si="180"/>
        <v>366.85227747274581</v>
      </c>
      <c r="BT260" s="136">
        <v>385.19489134638309</v>
      </c>
      <c r="BU260" s="129">
        <f t="shared" si="181"/>
        <v>57.779233701957466</v>
      </c>
      <c r="BV260" s="136">
        <v>366.85227747274581</v>
      </c>
      <c r="BW260" s="135">
        <f t="shared" si="182"/>
        <v>18.342613873637291</v>
      </c>
      <c r="BX260" s="135">
        <f t="shared" si="183"/>
        <v>385.19489134638309</v>
      </c>
      <c r="BY260" s="132">
        <f t="shared" si="184"/>
        <v>442.97412504834057</v>
      </c>
    </row>
    <row r="261" spans="1:77" ht="18" customHeight="1" thickBot="1" x14ac:dyDescent="0.35">
      <c r="A261" s="5"/>
      <c r="B261" s="281" t="s">
        <v>285</v>
      </c>
      <c r="C261" s="286">
        <v>5929</v>
      </c>
      <c r="D261" s="341" t="s">
        <v>6</v>
      </c>
      <c r="E261" s="287" t="s">
        <v>111</v>
      </c>
      <c r="F261" s="288">
        <v>152.4</v>
      </c>
      <c r="G261" s="288">
        <v>177.83</v>
      </c>
      <c r="H261" s="288">
        <v>12.7</v>
      </c>
      <c r="I261" s="289" t="s">
        <v>9</v>
      </c>
      <c r="J261" s="94">
        <f>K262*$K$6</f>
        <v>15872.797769030567</v>
      </c>
      <c r="K261" s="57">
        <v>502.73680598950921</v>
      </c>
      <c r="M261" s="145">
        <v>68.600499120000009</v>
      </c>
      <c r="N261" s="145">
        <v>64.717452000000009</v>
      </c>
      <c r="O261" s="129">
        <f t="shared" si="185"/>
        <v>3.8830471200000005</v>
      </c>
      <c r="P261" s="132">
        <f t="shared" si="168"/>
        <v>68.600499120000009</v>
      </c>
      <c r="Q261" s="129">
        <f t="shared" si="169"/>
        <v>8.9180648856000015</v>
      </c>
      <c r="R261" s="132">
        <f t="shared" si="170"/>
        <v>77.518564005600012</v>
      </c>
      <c r="S261" s="145">
        <v>77.518564005600012</v>
      </c>
      <c r="T261" s="129">
        <f t="shared" si="171"/>
        <v>7.7518564005600012</v>
      </c>
      <c r="U261" s="133">
        <f t="shared" si="172"/>
        <v>85.270420406160014</v>
      </c>
      <c r="V261" s="145">
        <v>85.270420406160014</v>
      </c>
      <c r="W261" s="129">
        <f t="shared" si="166"/>
        <v>5.1162252243696011</v>
      </c>
      <c r="X261" s="132">
        <f t="shared" si="167"/>
        <v>90.386645630529614</v>
      </c>
      <c r="Y261" s="145">
        <v>90.386645630529614</v>
      </c>
      <c r="Z261" s="129">
        <f t="shared" ref="Z261:Z340" si="211">Y261/100*8</f>
        <v>7.2309316504423693</v>
      </c>
      <c r="AA261" s="132">
        <f t="shared" ref="AA261:AA340" si="212">Y261+Z261</f>
        <v>97.617577280971986</v>
      </c>
      <c r="AB261" s="132">
        <f>K266</f>
        <v>384.89574501687713</v>
      </c>
      <c r="AC261" s="145">
        <v>97.617577280971986</v>
      </c>
      <c r="AD261" s="129">
        <f t="shared" si="207"/>
        <v>9.7617577280971997</v>
      </c>
      <c r="AE261" s="134">
        <f t="shared" si="208"/>
        <v>107.37933500906918</v>
      </c>
      <c r="AF261" s="145">
        <v>114.89588845970403</v>
      </c>
      <c r="AG261" s="145">
        <v>107.37933500906918</v>
      </c>
      <c r="AH261" s="129">
        <f t="shared" si="205"/>
        <v>7.5165534506348424</v>
      </c>
      <c r="AI261" s="132">
        <f t="shared" si="206"/>
        <v>114.89588845970403</v>
      </c>
      <c r="AK261" s="132">
        <f t="shared" si="201"/>
        <v>17.234383268955604</v>
      </c>
      <c r="AL261" s="134">
        <f t="shared" si="202"/>
        <v>132.13027172865964</v>
      </c>
      <c r="AM261" s="129">
        <f t="shared" si="203"/>
        <v>30.791659601350169</v>
      </c>
      <c r="AN261" s="134">
        <f t="shared" si="204"/>
        <v>415.68740461822728</v>
      </c>
      <c r="AP261" s="145">
        <v>142.7006934669524</v>
      </c>
      <c r="AQ261" s="129">
        <f t="shared" si="209"/>
        <v>9.9890485426866675</v>
      </c>
      <c r="AR261" s="134">
        <f t="shared" si="210"/>
        <v>152.68974200963908</v>
      </c>
      <c r="AS261" s="145">
        <v>164.90492137041019</v>
      </c>
      <c r="AT261" s="145">
        <v>152.68974200963908</v>
      </c>
      <c r="AU261" s="129">
        <f t="shared" si="190"/>
        <v>12.215179360771126</v>
      </c>
      <c r="AV261" s="134">
        <f t="shared" si="191"/>
        <v>164.90492137041019</v>
      </c>
      <c r="AW261" s="135">
        <f t="shared" si="192"/>
        <v>13.192393709632816</v>
      </c>
      <c r="AX261" s="135">
        <f t="shared" si="193"/>
        <v>178.09731508004302</v>
      </c>
      <c r="AY261" s="145">
        <v>178.09731508004302</v>
      </c>
      <c r="AZ261" s="135">
        <f t="shared" si="194"/>
        <v>16.028758357203873</v>
      </c>
      <c r="BA261" s="135">
        <f t="shared" si="195"/>
        <v>194.1260734372469</v>
      </c>
      <c r="BB261" s="145">
        <v>194.1260734372469</v>
      </c>
      <c r="BC261" s="135">
        <f t="shared" si="196"/>
        <v>17.471346609352221</v>
      </c>
      <c r="BD261" s="135">
        <f t="shared" si="197"/>
        <v>211.59742004659913</v>
      </c>
      <c r="BE261" s="145">
        <v>211.59742004659913</v>
      </c>
      <c r="BF261" s="135">
        <f t="shared" si="198"/>
        <v>19.043767804193923</v>
      </c>
      <c r="BG261" s="135">
        <f t="shared" si="199"/>
        <v>230.64118785079305</v>
      </c>
      <c r="BH261" s="145">
        <v>258.31813039288824</v>
      </c>
      <c r="BI261" s="145">
        <v>230.64118785079305</v>
      </c>
      <c r="BJ261" s="135">
        <f t="shared" si="186"/>
        <v>27.676942542095169</v>
      </c>
      <c r="BK261" s="135">
        <f t="shared" si="187"/>
        <v>258.31813039288824</v>
      </c>
      <c r="BL261" s="135">
        <f t="shared" si="188"/>
        <v>10.332725215715529</v>
      </c>
      <c r="BM261" s="135">
        <f t="shared" si="189"/>
        <v>268.65085560860376</v>
      </c>
      <c r="BN261" s="137">
        <v>282.08339838903396</v>
      </c>
      <c r="BO261" s="137">
        <v>268.65085560860376</v>
      </c>
      <c r="BP261" s="135">
        <f t="shared" si="177"/>
        <v>13.432542780430188</v>
      </c>
      <c r="BQ261" s="135">
        <f t="shared" si="178"/>
        <v>282.08339838903396</v>
      </c>
      <c r="BR261" s="135">
        <f t="shared" si="179"/>
        <v>36.670841790574414</v>
      </c>
      <c r="BS261" s="135">
        <f t="shared" si="180"/>
        <v>318.75424017960836</v>
      </c>
      <c r="BT261" s="137">
        <v>334.6919521885888</v>
      </c>
      <c r="BU261" s="129">
        <f t="shared" si="181"/>
        <v>50.203792828288321</v>
      </c>
      <c r="BV261" s="137">
        <v>318.75424017960836</v>
      </c>
      <c r="BW261" s="135">
        <f t="shared" si="182"/>
        <v>15.937712008980418</v>
      </c>
      <c r="BX261" s="135">
        <f t="shared" si="183"/>
        <v>334.6919521885888</v>
      </c>
      <c r="BY261" s="132">
        <f t="shared" si="184"/>
        <v>384.89574501687713</v>
      </c>
    </row>
    <row r="262" spans="1:77" ht="18" customHeight="1" thickBot="1" x14ac:dyDescent="0.35">
      <c r="A262" s="5"/>
      <c r="B262" s="510" t="s">
        <v>60</v>
      </c>
      <c r="C262" s="511"/>
      <c r="D262" s="511"/>
      <c r="E262" s="511"/>
      <c r="F262" s="511"/>
      <c r="G262" s="511"/>
      <c r="H262" s="511"/>
      <c r="I262" s="511"/>
      <c r="J262" s="512"/>
      <c r="K262" s="57">
        <v>502.73680598950921</v>
      </c>
      <c r="M262" s="139"/>
      <c r="N262" s="139"/>
      <c r="P262" s="132"/>
      <c r="R262" s="132"/>
      <c r="S262" s="139"/>
      <c r="U262" s="133"/>
      <c r="V262" s="139"/>
      <c r="X262" s="132"/>
      <c r="Y262" s="139"/>
      <c r="AA262" s="132"/>
      <c r="AB262" s="132"/>
      <c r="AC262" s="139"/>
      <c r="AE262" s="134"/>
      <c r="AF262" s="139"/>
      <c r="AG262" s="139"/>
      <c r="AI262" s="132"/>
      <c r="AK262" s="132"/>
      <c r="AL262" s="134"/>
      <c r="AN262" s="134"/>
      <c r="AP262" s="139"/>
      <c r="AR262" s="134"/>
      <c r="AS262" s="139"/>
      <c r="AT262" s="139"/>
      <c r="AV262" s="134"/>
      <c r="AW262" s="135"/>
      <c r="AX262" s="135"/>
      <c r="AY262" s="139"/>
      <c r="AZ262" s="135"/>
      <c r="BA262" s="135"/>
      <c r="BB262" s="139"/>
      <c r="BC262" s="135"/>
      <c r="BD262" s="135"/>
      <c r="BE262" s="139"/>
      <c r="BF262" s="135"/>
      <c r="BG262" s="135"/>
      <c r="BH262" s="139"/>
      <c r="BI262" s="139"/>
      <c r="BJ262" s="135"/>
      <c r="BK262" s="135"/>
      <c r="BL262" s="135"/>
      <c r="BM262" s="135"/>
      <c r="BN262" s="200"/>
      <c r="BO262" s="200"/>
      <c r="BP262" s="135">
        <f t="shared" si="177"/>
        <v>0</v>
      </c>
      <c r="BQ262" s="135">
        <f t="shared" si="178"/>
        <v>0</v>
      </c>
      <c r="BR262" s="135">
        <f t="shared" si="179"/>
        <v>0</v>
      </c>
      <c r="BS262" s="135">
        <f t="shared" si="180"/>
        <v>0</v>
      </c>
      <c r="BT262" s="200"/>
      <c r="BU262" s="129">
        <f t="shared" si="181"/>
        <v>0</v>
      </c>
      <c r="BV262" s="200"/>
      <c r="BW262" s="135">
        <f t="shared" si="182"/>
        <v>0</v>
      </c>
      <c r="BX262" s="135">
        <f t="shared" si="183"/>
        <v>0</v>
      </c>
      <c r="BY262" s="132">
        <f t="shared" si="184"/>
        <v>0</v>
      </c>
    </row>
    <row r="263" spans="1:77" ht="18" customHeight="1" x14ac:dyDescent="0.3">
      <c r="A263" s="5"/>
      <c r="B263" s="89" t="s">
        <v>429</v>
      </c>
      <c r="C263" s="103">
        <v>8421</v>
      </c>
      <c r="D263" s="104" t="s">
        <v>16</v>
      </c>
      <c r="E263" s="90" t="s">
        <v>218</v>
      </c>
      <c r="F263" s="105">
        <v>110</v>
      </c>
      <c r="G263" s="105">
        <v>130</v>
      </c>
      <c r="H263" s="105">
        <v>10</v>
      </c>
      <c r="I263" s="106" t="s">
        <v>9</v>
      </c>
      <c r="J263" s="91">
        <f>K265*$K$6</f>
        <v>14508.954585936001</v>
      </c>
      <c r="K263" s="57"/>
      <c r="M263" s="131">
        <v>54.053249919999999</v>
      </c>
      <c r="N263" s="131">
        <v>50.993631999999998</v>
      </c>
      <c r="O263" s="129">
        <f t="shared" si="185"/>
        <v>3.05961792</v>
      </c>
      <c r="P263" s="132">
        <f t="shared" si="168"/>
        <v>54.053249919999999</v>
      </c>
      <c r="Q263" s="129">
        <f t="shared" si="169"/>
        <v>7.0269224896000004</v>
      </c>
      <c r="R263" s="132">
        <f t="shared" si="170"/>
        <v>61.080172409599996</v>
      </c>
      <c r="S263" s="131">
        <v>61.080172409599996</v>
      </c>
      <c r="T263" s="129">
        <f t="shared" si="171"/>
        <v>6.1080172409599998</v>
      </c>
      <c r="U263" s="133">
        <f t="shared" si="172"/>
        <v>67.188189650559991</v>
      </c>
      <c r="V263" s="131">
        <v>67.188189650559991</v>
      </c>
      <c r="W263" s="129">
        <f t="shared" si="166"/>
        <v>4.0312913790335996</v>
      </c>
      <c r="X263" s="132">
        <f t="shared" si="167"/>
        <v>71.219481029593595</v>
      </c>
      <c r="Y263" s="131">
        <v>71.219481029593595</v>
      </c>
      <c r="Z263" s="129">
        <f t="shared" si="211"/>
        <v>5.6975584823674872</v>
      </c>
      <c r="AA263" s="132">
        <f t="shared" si="212"/>
        <v>76.917039511961079</v>
      </c>
      <c r="AB263" s="132">
        <f>K268</f>
        <v>314.60000000000002</v>
      </c>
      <c r="AC263" s="131">
        <v>76.917039511961079</v>
      </c>
      <c r="AD263" s="129">
        <f t="shared" si="207"/>
        <v>7.6917039511961081</v>
      </c>
      <c r="AE263" s="134">
        <f t="shared" si="208"/>
        <v>84.608743463157182</v>
      </c>
      <c r="AF263" s="131">
        <v>90.53135550557819</v>
      </c>
      <c r="AG263" s="131">
        <v>84.608743463157182</v>
      </c>
      <c r="AH263" s="129">
        <f t="shared" si="205"/>
        <v>5.9226120424210027</v>
      </c>
      <c r="AI263" s="132">
        <f t="shared" si="206"/>
        <v>90.53135550557819</v>
      </c>
      <c r="AK263" s="132">
        <f t="shared" si="201"/>
        <v>13.579703325836729</v>
      </c>
      <c r="AL263" s="134">
        <f t="shared" si="202"/>
        <v>104.11105883141492</v>
      </c>
      <c r="AM263" s="129">
        <f t="shared" si="203"/>
        <v>25.168000000000003</v>
      </c>
      <c r="AN263" s="134">
        <f t="shared" si="204"/>
        <v>339.76800000000003</v>
      </c>
      <c r="AP263" s="131">
        <v>112.43994353792812</v>
      </c>
      <c r="AQ263" s="129">
        <f t="shared" si="209"/>
        <v>7.8707960476549683</v>
      </c>
      <c r="AR263" s="134">
        <f t="shared" si="210"/>
        <v>120.31073958558308</v>
      </c>
      <c r="AS263" s="131">
        <v>129.93559875242971</v>
      </c>
      <c r="AT263" s="131">
        <v>120.31073958558308</v>
      </c>
      <c r="AU263" s="129">
        <f t="shared" si="190"/>
        <v>9.6248591668466457</v>
      </c>
      <c r="AV263" s="134">
        <f t="shared" si="191"/>
        <v>129.93559875242971</v>
      </c>
      <c r="AW263" s="135">
        <f t="shared" si="192"/>
        <v>10.394847900194376</v>
      </c>
      <c r="AX263" s="135">
        <f t="shared" si="193"/>
        <v>140.33044665262409</v>
      </c>
      <c r="AY263" s="131">
        <v>140.33044665262409</v>
      </c>
      <c r="AZ263" s="135">
        <f t="shared" si="194"/>
        <v>12.629740198736167</v>
      </c>
      <c r="BA263" s="135">
        <f t="shared" si="195"/>
        <v>152.96018685136025</v>
      </c>
      <c r="BB263" s="131">
        <v>152.96018685136025</v>
      </c>
      <c r="BC263" s="135">
        <f t="shared" si="196"/>
        <v>13.766416816622423</v>
      </c>
      <c r="BD263" s="135">
        <f t="shared" si="197"/>
        <v>166.72660366798266</v>
      </c>
      <c r="BE263" s="131">
        <v>166.72660366798266</v>
      </c>
      <c r="BF263" s="135">
        <f t="shared" si="198"/>
        <v>15.00539433011844</v>
      </c>
      <c r="BG263" s="135">
        <f t="shared" si="199"/>
        <v>181.73199799810109</v>
      </c>
      <c r="BH263" s="131">
        <v>203.53983775787322</v>
      </c>
      <c r="BI263" s="131">
        <v>181.73199799810109</v>
      </c>
      <c r="BJ263" s="135">
        <f t="shared" si="186"/>
        <v>21.807839759772129</v>
      </c>
      <c r="BK263" s="135">
        <f t="shared" si="187"/>
        <v>203.53983775787322</v>
      </c>
      <c r="BL263" s="135">
        <f t="shared" si="188"/>
        <v>8.1415935103149284</v>
      </c>
      <c r="BM263" s="135">
        <f t="shared" si="189"/>
        <v>211.68143126818813</v>
      </c>
      <c r="BN263" s="131">
        <v>222.26550283159753</v>
      </c>
      <c r="BO263" s="131">
        <v>211.68143126818813</v>
      </c>
      <c r="BP263" s="135">
        <f t="shared" si="177"/>
        <v>10.584071563409408</v>
      </c>
      <c r="BQ263" s="135">
        <f t="shared" si="178"/>
        <v>222.26550283159753</v>
      </c>
      <c r="BR263" s="135">
        <f t="shared" si="179"/>
        <v>28.89451536810768</v>
      </c>
      <c r="BS263" s="135">
        <f t="shared" si="180"/>
        <v>251.16001819970521</v>
      </c>
      <c r="BT263" s="131">
        <v>263.71801910969049</v>
      </c>
      <c r="BU263" s="129">
        <f t="shared" si="181"/>
        <v>39.557702866453575</v>
      </c>
      <c r="BV263" s="131">
        <v>251.16001819970521</v>
      </c>
      <c r="BW263" s="135">
        <f t="shared" si="182"/>
        <v>12.55800090998526</v>
      </c>
      <c r="BX263" s="135">
        <f t="shared" si="183"/>
        <v>263.71801910969049</v>
      </c>
      <c r="BY263" s="132">
        <f t="shared" si="184"/>
        <v>303.27572197614404</v>
      </c>
    </row>
    <row r="264" spans="1:77" ht="18" customHeight="1" thickBot="1" x14ac:dyDescent="0.35">
      <c r="A264" s="5"/>
      <c r="B264" s="281" t="s">
        <v>430</v>
      </c>
      <c r="C264" s="286">
        <v>9663</v>
      </c>
      <c r="D264" s="287" t="s">
        <v>16</v>
      </c>
      <c r="E264" s="287" t="s">
        <v>219</v>
      </c>
      <c r="F264" s="288">
        <v>91</v>
      </c>
      <c r="G264" s="288">
        <v>111</v>
      </c>
      <c r="H264" s="288">
        <v>10</v>
      </c>
      <c r="I264" s="289" t="s">
        <v>9</v>
      </c>
      <c r="J264" s="94">
        <f>K266*$K$6</f>
        <v>12152.228064520767</v>
      </c>
      <c r="M264" s="136">
        <v>56.132910069811828</v>
      </c>
      <c r="N264" s="136">
        <v>52.955575537558332</v>
      </c>
      <c r="O264" s="129">
        <f t="shared" si="185"/>
        <v>3.1773345322535</v>
      </c>
      <c r="P264" s="132">
        <f t="shared" si="168"/>
        <v>56.132910069811828</v>
      </c>
      <c r="Q264" s="129">
        <f t="shared" si="169"/>
        <v>7.2972783090755371</v>
      </c>
      <c r="R264" s="132">
        <f t="shared" si="170"/>
        <v>63.430188378887365</v>
      </c>
      <c r="S264" s="136">
        <v>63.430188378887365</v>
      </c>
      <c r="T264" s="129">
        <f t="shared" si="171"/>
        <v>6.3430188378887369</v>
      </c>
      <c r="U264" s="133">
        <f t="shared" si="172"/>
        <v>69.7732072167761</v>
      </c>
      <c r="V264" s="136">
        <v>69.7732072167761</v>
      </c>
      <c r="W264" s="129">
        <f t="shared" si="166"/>
        <v>4.1863924330065663</v>
      </c>
      <c r="X264" s="132">
        <f t="shared" si="167"/>
        <v>73.95959964978266</v>
      </c>
      <c r="Y264" s="136">
        <v>73.95959964978266</v>
      </c>
      <c r="Z264" s="129">
        <f t="shared" si="211"/>
        <v>5.9167679719826127</v>
      </c>
      <c r="AA264" s="132">
        <f t="shared" si="212"/>
        <v>79.876367621765269</v>
      </c>
      <c r="AB264" s="132">
        <f>K269</f>
        <v>314.94403857750774</v>
      </c>
      <c r="AC264" s="136">
        <v>79.876367621765269</v>
      </c>
      <c r="AD264" s="129">
        <f t="shared" si="207"/>
        <v>7.9876367621765265</v>
      </c>
      <c r="AE264" s="134">
        <f t="shared" si="208"/>
        <v>87.86400438394179</v>
      </c>
      <c r="AF264" s="136">
        <v>94.01448469081771</v>
      </c>
      <c r="AG264" s="136">
        <v>87.86400438394179</v>
      </c>
      <c r="AH264" s="129">
        <f t="shared" si="205"/>
        <v>6.1504803068759246</v>
      </c>
      <c r="AI264" s="132">
        <f t="shared" si="206"/>
        <v>94.01448469081771</v>
      </c>
      <c r="AK264" s="132">
        <f t="shared" si="201"/>
        <v>14.102172703622657</v>
      </c>
      <c r="AL264" s="134">
        <f t="shared" si="202"/>
        <v>108.11665739444037</v>
      </c>
      <c r="AM264" s="129">
        <f t="shared" si="203"/>
        <v>25.19552308620062</v>
      </c>
      <c r="AN264" s="134">
        <f t="shared" si="204"/>
        <v>340.13956166370838</v>
      </c>
      <c r="AP264" s="136">
        <v>116.76598998599559</v>
      </c>
      <c r="AQ264" s="129">
        <f t="shared" si="209"/>
        <v>8.1736192990196912</v>
      </c>
      <c r="AR264" s="134">
        <f t="shared" si="210"/>
        <v>124.93960928501528</v>
      </c>
      <c r="AS264" s="136">
        <v>134.93477802781649</v>
      </c>
      <c r="AT264" s="136">
        <v>124.93960928501528</v>
      </c>
      <c r="AU264" s="129">
        <f t="shared" si="190"/>
        <v>9.9951687428012228</v>
      </c>
      <c r="AV264" s="134">
        <f t="shared" si="191"/>
        <v>134.93477802781649</v>
      </c>
      <c r="AW264" s="135">
        <f t="shared" si="192"/>
        <v>10.794782242225319</v>
      </c>
      <c r="AX264" s="135">
        <f t="shared" si="193"/>
        <v>145.72956027004182</v>
      </c>
      <c r="AY264" s="136">
        <v>145.72956027004182</v>
      </c>
      <c r="AZ264" s="135">
        <f t="shared" si="194"/>
        <v>13.115660424303764</v>
      </c>
      <c r="BA264" s="135">
        <f t="shared" si="195"/>
        <v>158.84522069434558</v>
      </c>
      <c r="BB264" s="136">
        <v>158.84522069434558</v>
      </c>
      <c r="BC264" s="135">
        <f t="shared" si="196"/>
        <v>14.296069862491104</v>
      </c>
      <c r="BD264" s="135">
        <f t="shared" si="197"/>
        <v>173.14129055683668</v>
      </c>
      <c r="BE264" s="136">
        <v>173.14129055683668</v>
      </c>
      <c r="BF264" s="135">
        <f t="shared" si="198"/>
        <v>15.582716150115299</v>
      </c>
      <c r="BG264" s="135">
        <f t="shared" si="199"/>
        <v>188.72400670695197</v>
      </c>
      <c r="BH264" s="136">
        <v>211.37088751178621</v>
      </c>
      <c r="BI264" s="136">
        <v>188.72400670695197</v>
      </c>
      <c r="BJ264" s="135">
        <f t="shared" si="186"/>
        <v>22.646880804834236</v>
      </c>
      <c r="BK264" s="135">
        <f t="shared" si="187"/>
        <v>211.37088751178621</v>
      </c>
      <c r="BL264" s="135">
        <f t="shared" si="188"/>
        <v>8.4548355004714484</v>
      </c>
      <c r="BM264" s="135">
        <f t="shared" si="189"/>
        <v>219.82572301225767</v>
      </c>
      <c r="BN264" s="137">
        <v>230.81700916287056</v>
      </c>
      <c r="BO264" s="137">
        <v>219.82572301225767</v>
      </c>
      <c r="BP264" s="135">
        <f t="shared" si="177"/>
        <v>10.991286150612884</v>
      </c>
      <c r="BQ264" s="135">
        <f t="shared" si="178"/>
        <v>230.81700916287056</v>
      </c>
      <c r="BR264" s="135">
        <f t="shared" si="179"/>
        <v>30.006211191173172</v>
      </c>
      <c r="BS264" s="135">
        <f t="shared" si="180"/>
        <v>260.82322035404371</v>
      </c>
      <c r="BT264" s="137">
        <v>273.86438137174588</v>
      </c>
      <c r="BU264" s="129">
        <f t="shared" si="181"/>
        <v>41.079657205761883</v>
      </c>
      <c r="BV264" s="137">
        <v>260.82322035404371</v>
      </c>
      <c r="BW264" s="135">
        <f t="shared" si="182"/>
        <v>13.041161017702185</v>
      </c>
      <c r="BX264" s="135">
        <f t="shared" si="183"/>
        <v>273.86438137174588</v>
      </c>
      <c r="BY264" s="132">
        <f t="shared" si="184"/>
        <v>314.94403857750774</v>
      </c>
    </row>
    <row r="265" spans="1:77" ht="18" customHeight="1" x14ac:dyDescent="0.3">
      <c r="A265" s="5"/>
      <c r="B265" s="89" t="s">
        <v>431</v>
      </c>
      <c r="C265" s="103">
        <v>8420</v>
      </c>
      <c r="D265" s="104" t="s">
        <v>18</v>
      </c>
      <c r="E265" s="90" t="s">
        <v>218</v>
      </c>
      <c r="F265" s="105">
        <v>78</v>
      </c>
      <c r="G265" s="105">
        <v>100</v>
      </c>
      <c r="H265" s="105">
        <v>13</v>
      </c>
      <c r="I265" s="106" t="s">
        <v>8</v>
      </c>
      <c r="J265" s="91">
        <f>K268*$K$6</f>
        <v>9932.7960846400001</v>
      </c>
      <c r="K265" s="57">
        <v>459.54</v>
      </c>
      <c r="M265" s="138"/>
      <c r="N265" s="138"/>
      <c r="P265" s="132"/>
      <c r="R265" s="132"/>
      <c r="S265" s="138"/>
      <c r="U265" s="133"/>
      <c r="V265" s="138"/>
      <c r="X265" s="132"/>
      <c r="Y265" s="138"/>
      <c r="AA265" s="132"/>
      <c r="AB265" s="132"/>
      <c r="AC265" s="138"/>
      <c r="AE265" s="134"/>
      <c r="AF265" s="138"/>
      <c r="AG265" s="138"/>
      <c r="AI265" s="132"/>
      <c r="AK265" s="132"/>
      <c r="AL265" s="134"/>
      <c r="AN265" s="134"/>
      <c r="AP265" s="138"/>
      <c r="AR265" s="134"/>
      <c r="AS265" s="138"/>
      <c r="AT265" s="138"/>
      <c r="AV265" s="134"/>
      <c r="AW265" s="135"/>
      <c r="AX265" s="135"/>
      <c r="AY265" s="138"/>
      <c r="AZ265" s="135"/>
      <c r="BA265" s="135"/>
      <c r="BB265" s="138"/>
      <c r="BC265" s="135"/>
      <c r="BD265" s="135"/>
      <c r="BE265" s="138"/>
      <c r="BF265" s="135"/>
      <c r="BG265" s="135"/>
      <c r="BH265" s="138"/>
      <c r="BI265" s="138"/>
      <c r="BJ265" s="135"/>
      <c r="BK265" s="135"/>
      <c r="BL265" s="135"/>
      <c r="BM265" s="135"/>
      <c r="BP265" s="135">
        <f t="shared" si="177"/>
        <v>0</v>
      </c>
      <c r="BQ265" s="135">
        <f t="shared" si="178"/>
        <v>0</v>
      </c>
      <c r="BR265" s="135">
        <f t="shared" si="179"/>
        <v>0</v>
      </c>
      <c r="BS265" s="135">
        <f t="shared" si="180"/>
        <v>0</v>
      </c>
      <c r="BU265" s="129">
        <f t="shared" si="181"/>
        <v>0</v>
      </c>
      <c r="BW265" s="135">
        <f t="shared" si="182"/>
        <v>0</v>
      </c>
      <c r="BX265" s="135">
        <f t="shared" si="183"/>
        <v>0</v>
      </c>
      <c r="BY265" s="132">
        <f t="shared" si="184"/>
        <v>0</v>
      </c>
    </row>
    <row r="266" spans="1:77" ht="18" customHeight="1" thickBot="1" x14ac:dyDescent="0.35">
      <c r="A266" s="5"/>
      <c r="B266" s="281" t="s">
        <v>352</v>
      </c>
      <c r="C266" s="286">
        <v>9664</v>
      </c>
      <c r="D266" s="287" t="s">
        <v>18</v>
      </c>
      <c r="E266" s="287" t="s">
        <v>220</v>
      </c>
      <c r="F266" s="288">
        <v>64</v>
      </c>
      <c r="G266" s="288">
        <v>80</v>
      </c>
      <c r="H266" s="288">
        <v>9</v>
      </c>
      <c r="I266" s="289" t="s">
        <v>8</v>
      </c>
      <c r="J266" s="94">
        <f>K269*$K$6</f>
        <v>9943.6583384087025</v>
      </c>
      <c r="K266" s="57">
        <v>384.89574501687713</v>
      </c>
      <c r="O266" s="129">
        <f t="shared" si="185"/>
        <v>0</v>
      </c>
      <c r="P266" s="132">
        <f t="shared" si="168"/>
        <v>0</v>
      </c>
      <c r="Q266" s="129">
        <f t="shared" si="169"/>
        <v>0</v>
      </c>
      <c r="R266" s="132">
        <f t="shared" si="170"/>
        <v>0</v>
      </c>
      <c r="U266" s="133"/>
      <c r="W266" s="129">
        <f t="shared" ref="W266:W354" si="213">V266/100*6</f>
        <v>0</v>
      </c>
      <c r="X266" s="132">
        <f t="shared" ref="X266:X354" si="214">V266+W266</f>
        <v>0</v>
      </c>
      <c r="Z266" s="129">
        <f t="shared" si="211"/>
        <v>0</v>
      </c>
      <c r="AA266" s="132">
        <f t="shared" si="212"/>
        <v>0</v>
      </c>
      <c r="AB266" s="132">
        <f>J267</f>
        <v>0</v>
      </c>
      <c r="AD266" s="129">
        <f t="shared" si="207"/>
        <v>0</v>
      </c>
      <c r="AE266" s="134">
        <f t="shared" si="208"/>
        <v>0</v>
      </c>
      <c r="AH266" s="129">
        <f t="shared" si="205"/>
        <v>0</v>
      </c>
      <c r="AI266" s="132">
        <f t="shared" si="206"/>
        <v>0</v>
      </c>
      <c r="AK266" s="132"/>
      <c r="AL266" s="134">
        <f t="shared" si="202"/>
        <v>0</v>
      </c>
      <c r="AM266" s="129">
        <f t="shared" si="203"/>
        <v>0</v>
      </c>
      <c r="AN266" s="134">
        <f t="shared" si="204"/>
        <v>0</v>
      </c>
      <c r="AQ266" s="129">
        <f t="shared" si="209"/>
        <v>0</v>
      </c>
      <c r="AR266" s="134">
        <f t="shared" si="210"/>
        <v>0</v>
      </c>
      <c r="AU266" s="129">
        <f t="shared" si="190"/>
        <v>0</v>
      </c>
      <c r="AV266" s="134">
        <f t="shared" si="191"/>
        <v>0</v>
      </c>
      <c r="AW266" s="135"/>
      <c r="AX266" s="135"/>
      <c r="AZ266" s="135">
        <f t="shared" si="194"/>
        <v>0</v>
      </c>
      <c r="BA266" s="135">
        <f t="shared" si="195"/>
        <v>0</v>
      </c>
      <c r="BC266" s="135">
        <f t="shared" si="196"/>
        <v>0</v>
      </c>
      <c r="BD266" s="135">
        <f t="shared" si="197"/>
        <v>0</v>
      </c>
      <c r="BF266" s="135">
        <f t="shared" si="198"/>
        <v>0</v>
      </c>
      <c r="BG266" s="135">
        <f t="shared" si="199"/>
        <v>0</v>
      </c>
      <c r="BJ266" s="135">
        <f t="shared" si="186"/>
        <v>0</v>
      </c>
      <c r="BK266" s="135">
        <f t="shared" si="187"/>
        <v>0</v>
      </c>
      <c r="BL266" s="135">
        <f t="shared" si="188"/>
        <v>0</v>
      </c>
      <c r="BM266" s="135">
        <f t="shared" si="189"/>
        <v>0</v>
      </c>
      <c r="BP266" s="135">
        <f t="shared" si="177"/>
        <v>0</v>
      </c>
      <c r="BQ266" s="135">
        <f t="shared" si="178"/>
        <v>0</v>
      </c>
      <c r="BR266" s="135">
        <f t="shared" si="179"/>
        <v>0</v>
      </c>
      <c r="BS266" s="135">
        <f t="shared" si="180"/>
        <v>0</v>
      </c>
      <c r="BU266" s="129">
        <f t="shared" si="181"/>
        <v>0</v>
      </c>
      <c r="BW266" s="135">
        <f t="shared" si="182"/>
        <v>0</v>
      </c>
      <c r="BX266" s="135">
        <f t="shared" si="183"/>
        <v>0</v>
      </c>
      <c r="BY266" s="132">
        <f t="shared" si="184"/>
        <v>0</v>
      </c>
    </row>
    <row r="267" spans="1:77" ht="18" customHeight="1" thickBot="1" x14ac:dyDescent="0.35">
      <c r="A267" s="5"/>
      <c r="B267" s="501" t="s">
        <v>506</v>
      </c>
      <c r="C267" s="502"/>
      <c r="D267" s="502"/>
      <c r="E267" s="502"/>
      <c r="F267" s="502"/>
      <c r="G267" s="502"/>
      <c r="H267" s="502"/>
      <c r="I267" s="502"/>
      <c r="J267" s="503"/>
      <c r="K267" s="57"/>
      <c r="M267" s="137">
        <v>51.961331440000002</v>
      </c>
      <c r="N267" s="137">
        <v>49.020124000000003</v>
      </c>
      <c r="O267" s="129">
        <f t="shared" si="185"/>
        <v>2.9412074400000003</v>
      </c>
      <c r="P267" s="132">
        <f t="shared" ref="P267:P354" si="215">N267+O267</f>
        <v>51.961331440000002</v>
      </c>
      <c r="Q267" s="129">
        <f t="shared" ref="Q267:Q354" si="216">M267/100*13</f>
        <v>6.7549730872000007</v>
      </c>
      <c r="R267" s="132">
        <f t="shared" ref="R267:R354" si="217">M267+Q267</f>
        <v>58.716304527200002</v>
      </c>
      <c r="S267" s="137">
        <v>58.716304527200002</v>
      </c>
      <c r="T267" s="129">
        <f t="shared" ref="T267:T354" si="218">S267/100*10</f>
        <v>5.8716304527199998</v>
      </c>
      <c r="U267" s="133">
        <f t="shared" ref="U267:U354" si="219">S267+T267</f>
        <v>64.587934979920007</v>
      </c>
      <c r="V267" s="137">
        <v>64.587934979920007</v>
      </c>
      <c r="W267" s="129">
        <f t="shared" si="213"/>
        <v>3.8752760987952</v>
      </c>
      <c r="X267" s="132">
        <f t="shared" si="214"/>
        <v>68.463211078715204</v>
      </c>
      <c r="Y267" s="137">
        <v>68.463211078715204</v>
      </c>
      <c r="Z267" s="129">
        <f t="shared" si="211"/>
        <v>5.4770568862972162</v>
      </c>
      <c r="AA267" s="132">
        <f t="shared" si="212"/>
        <v>73.940267965012424</v>
      </c>
      <c r="AB267" s="132">
        <f>K272</f>
        <v>291.53849000000002</v>
      </c>
      <c r="AC267" s="137">
        <v>73.940267965012424</v>
      </c>
      <c r="AD267" s="129">
        <f t="shared" si="207"/>
        <v>7.3940267965012429</v>
      </c>
      <c r="AE267" s="134">
        <f t="shared" si="208"/>
        <v>81.334294761513661</v>
      </c>
      <c r="AF267" s="137">
        <v>87.027695394819617</v>
      </c>
      <c r="AG267" s="137">
        <v>81.334294761513661</v>
      </c>
      <c r="AH267" s="129">
        <f t="shared" si="205"/>
        <v>5.6934006333059557</v>
      </c>
      <c r="AI267" s="132">
        <f t="shared" si="206"/>
        <v>87.027695394819617</v>
      </c>
      <c r="AK267" s="132">
        <f t="shared" si="201"/>
        <v>13.054154309222943</v>
      </c>
      <c r="AL267" s="134">
        <f t="shared" si="202"/>
        <v>100.08184970404255</v>
      </c>
      <c r="AM267" s="129">
        <f t="shared" si="203"/>
        <v>23.323079200000002</v>
      </c>
      <c r="AN267" s="134">
        <f t="shared" si="204"/>
        <v>314.86156920000002</v>
      </c>
      <c r="AP267" s="137">
        <v>108.08839768036596</v>
      </c>
      <c r="AQ267" s="129">
        <f t="shared" si="209"/>
        <v>7.5661878376256171</v>
      </c>
      <c r="AR267" s="134">
        <f t="shared" si="210"/>
        <v>115.65458551799158</v>
      </c>
      <c r="AS267" s="137">
        <v>124.9069523594309</v>
      </c>
      <c r="AT267" s="137">
        <v>115.65458551799158</v>
      </c>
      <c r="AU267" s="129">
        <f t="shared" si="190"/>
        <v>9.2523668414393256</v>
      </c>
      <c r="AV267" s="134">
        <f t="shared" si="191"/>
        <v>124.9069523594309</v>
      </c>
      <c r="AW267" s="135">
        <f t="shared" si="192"/>
        <v>9.992556188754472</v>
      </c>
      <c r="AX267" s="135">
        <f t="shared" si="193"/>
        <v>134.89950854818537</v>
      </c>
      <c r="AY267" s="137">
        <v>134.89950854818537</v>
      </c>
      <c r="AZ267" s="135">
        <f t="shared" si="194"/>
        <v>12.140955769336683</v>
      </c>
      <c r="BA267" s="135">
        <f t="shared" si="195"/>
        <v>147.04046431752204</v>
      </c>
      <c r="BB267" s="201">
        <v>147.04046431752204</v>
      </c>
      <c r="BC267" s="135">
        <f t="shared" si="196"/>
        <v>13.233641788576984</v>
      </c>
      <c r="BD267" s="135">
        <f t="shared" si="197"/>
        <v>160.27410610609903</v>
      </c>
      <c r="BE267" s="201">
        <v>160.27410610609903</v>
      </c>
      <c r="BF267" s="135">
        <f t="shared" si="198"/>
        <v>14.424669549548913</v>
      </c>
      <c r="BG267" s="135">
        <f t="shared" si="199"/>
        <v>174.69877565564795</v>
      </c>
      <c r="BH267" s="201">
        <v>174.69877565564795</v>
      </c>
      <c r="BI267" s="201">
        <v>174.69877565564795</v>
      </c>
      <c r="BJ267" s="135">
        <f t="shared" si="186"/>
        <v>20.963853078677754</v>
      </c>
      <c r="BK267" s="135">
        <f t="shared" si="187"/>
        <v>195.66262873432569</v>
      </c>
      <c r="BL267" s="135">
        <f t="shared" si="188"/>
        <v>6.9879510262259181</v>
      </c>
      <c r="BM267" s="135">
        <f t="shared" si="189"/>
        <v>181.68672668187386</v>
      </c>
      <c r="BN267" s="202">
        <v>190.77106301596757</v>
      </c>
      <c r="BO267" s="202">
        <v>181.68672668187386</v>
      </c>
      <c r="BP267" s="135">
        <f t="shared" si="177"/>
        <v>9.0843363340936936</v>
      </c>
      <c r="BQ267" s="135">
        <f t="shared" si="178"/>
        <v>190.77106301596757</v>
      </c>
      <c r="BR267" s="135">
        <f t="shared" si="179"/>
        <v>24.800238192075785</v>
      </c>
      <c r="BS267" s="135">
        <f t="shared" si="180"/>
        <v>215.57130120804337</v>
      </c>
      <c r="BT267" s="202">
        <v>226.34986626844554</v>
      </c>
      <c r="BU267" s="129">
        <f t="shared" si="181"/>
        <v>33.952479940266834</v>
      </c>
      <c r="BV267" s="202">
        <v>215.57130120804337</v>
      </c>
      <c r="BW267" s="135">
        <f t="shared" si="182"/>
        <v>10.778565060402167</v>
      </c>
      <c r="BX267" s="135">
        <f t="shared" si="183"/>
        <v>226.34986626844554</v>
      </c>
      <c r="BY267" s="132">
        <f t="shared" si="184"/>
        <v>260.30234620871238</v>
      </c>
    </row>
    <row r="268" spans="1:77" ht="18" customHeight="1" thickTop="1" thickBot="1" x14ac:dyDescent="0.35">
      <c r="A268" s="5"/>
      <c r="B268" s="89" t="s">
        <v>432</v>
      </c>
      <c r="C268" s="103"/>
      <c r="D268" s="104" t="s">
        <v>16</v>
      </c>
      <c r="E268" s="90" t="s">
        <v>221</v>
      </c>
      <c r="F268" s="105"/>
      <c r="G268" s="105"/>
      <c r="H268" s="105"/>
      <c r="I268" s="106"/>
      <c r="J268" s="91">
        <f>K272*$K$6</f>
        <v>9204.6801398406169</v>
      </c>
      <c r="K268" s="57">
        <v>314.60000000000002</v>
      </c>
      <c r="M268" s="170">
        <v>39.493978200000008</v>
      </c>
      <c r="N268" s="170">
        <v>37.25847000000001</v>
      </c>
      <c r="O268" s="129">
        <f t="shared" si="185"/>
        <v>2.2355082000000008</v>
      </c>
      <c r="P268" s="132">
        <f t="shared" si="215"/>
        <v>39.493978200000008</v>
      </c>
      <c r="Q268" s="129">
        <f t="shared" si="216"/>
        <v>5.1342171660000009</v>
      </c>
      <c r="R268" s="132">
        <f t="shared" si="217"/>
        <v>44.628195366000007</v>
      </c>
      <c r="S268" s="170">
        <v>44.628195366000007</v>
      </c>
      <c r="T268" s="129">
        <f t="shared" si="218"/>
        <v>4.4628195366000005</v>
      </c>
      <c r="U268" s="133">
        <f t="shared" si="219"/>
        <v>49.091014902600008</v>
      </c>
      <c r="V268" s="170">
        <v>49.091014902600008</v>
      </c>
      <c r="W268" s="129">
        <f t="shared" si="213"/>
        <v>2.9454608941560005</v>
      </c>
      <c r="X268" s="132">
        <f t="shared" si="214"/>
        <v>52.036475796756008</v>
      </c>
      <c r="Y268" s="170">
        <v>52.036475796756008</v>
      </c>
      <c r="Z268" s="129">
        <f t="shared" si="211"/>
        <v>4.1629180637404808</v>
      </c>
      <c r="AA268" s="132">
        <f t="shared" si="212"/>
        <v>56.199393860496485</v>
      </c>
      <c r="AB268" s="132">
        <f>K273</f>
        <v>221.58835400000001</v>
      </c>
      <c r="AC268" s="170">
        <v>56.199393860496485</v>
      </c>
      <c r="AD268" s="129">
        <f t="shared" si="207"/>
        <v>5.6199393860496478</v>
      </c>
      <c r="AE268" s="134">
        <f t="shared" si="208"/>
        <v>61.819333246546137</v>
      </c>
      <c r="AF268" s="170">
        <v>66.146686573804374</v>
      </c>
      <c r="AG268" s="170">
        <v>61.819333246546137</v>
      </c>
      <c r="AH268" s="129">
        <f t="shared" si="205"/>
        <v>4.3273533272582299</v>
      </c>
      <c r="AI268" s="132">
        <f t="shared" si="206"/>
        <v>66.146686573804374</v>
      </c>
      <c r="AK268" s="132">
        <f t="shared" si="201"/>
        <v>9.9220029860706553</v>
      </c>
      <c r="AL268" s="134">
        <f t="shared" si="202"/>
        <v>76.068689559875025</v>
      </c>
      <c r="AM268" s="129">
        <f t="shared" si="203"/>
        <v>17.727068320000001</v>
      </c>
      <c r="AN268" s="134">
        <f t="shared" si="204"/>
        <v>239.31542232000001</v>
      </c>
      <c r="AP268" s="170">
        <v>82.154184724665029</v>
      </c>
      <c r="AQ268" s="129">
        <f t="shared" si="209"/>
        <v>5.7507929307265515</v>
      </c>
      <c r="AR268" s="134">
        <f t="shared" si="210"/>
        <v>87.904977655391576</v>
      </c>
      <c r="AS268" s="170">
        <v>94.937375867822908</v>
      </c>
      <c r="AT268" s="170">
        <v>87.904977655391576</v>
      </c>
      <c r="AU268" s="129">
        <f t="shared" si="190"/>
        <v>7.0323982124313265</v>
      </c>
      <c r="AV268" s="134">
        <f t="shared" si="191"/>
        <v>94.937375867822908</v>
      </c>
      <c r="AW268" s="135">
        <f t="shared" si="192"/>
        <v>7.5949900694258323</v>
      </c>
      <c r="AX268" s="135">
        <f t="shared" si="193"/>
        <v>102.53236593724874</v>
      </c>
      <c r="AY268" s="170">
        <v>102.53236593724874</v>
      </c>
      <c r="AZ268" s="135">
        <f t="shared" si="194"/>
        <v>9.2279129343523874</v>
      </c>
      <c r="BA268" s="135">
        <f t="shared" si="195"/>
        <v>111.76027887160113</v>
      </c>
      <c r="BB268" s="203">
        <v>111.76027887160113</v>
      </c>
      <c r="BC268" s="135">
        <f t="shared" si="196"/>
        <v>10.058425098444102</v>
      </c>
      <c r="BD268" s="135">
        <f t="shared" si="197"/>
        <v>121.81870397004523</v>
      </c>
      <c r="BE268" s="203">
        <v>121.81870397004523</v>
      </c>
      <c r="BF268" s="135">
        <f t="shared" si="198"/>
        <v>10.963683357304072</v>
      </c>
      <c r="BG268" s="135">
        <f t="shared" si="199"/>
        <v>132.78238732734931</v>
      </c>
      <c r="BH268" s="203">
        <v>132.78238732734931</v>
      </c>
      <c r="BI268" s="203">
        <v>132.78238732734931</v>
      </c>
      <c r="BJ268" s="135">
        <f t="shared" si="186"/>
        <v>15.933886479281917</v>
      </c>
      <c r="BK268" s="135">
        <f t="shared" si="187"/>
        <v>148.71627380663122</v>
      </c>
      <c r="BL268" s="135">
        <f t="shared" si="188"/>
        <v>5.3112954930939722</v>
      </c>
      <c r="BM268" s="135">
        <f t="shared" si="189"/>
        <v>138.09368282044329</v>
      </c>
      <c r="BN268" s="204">
        <v>144.99836696146545</v>
      </c>
      <c r="BO268" s="204">
        <v>138.09368282044329</v>
      </c>
      <c r="BP268" s="135">
        <f t="shared" si="177"/>
        <v>6.9046841410221651</v>
      </c>
      <c r="BQ268" s="135">
        <f t="shared" si="178"/>
        <v>144.99836696146545</v>
      </c>
      <c r="BR268" s="135">
        <f t="shared" si="179"/>
        <v>18.849787704990508</v>
      </c>
      <c r="BS268" s="135">
        <f t="shared" si="180"/>
        <v>163.84815466645597</v>
      </c>
      <c r="BT268" s="204">
        <v>172.04056239977876</v>
      </c>
      <c r="BU268" s="129">
        <f t="shared" si="181"/>
        <v>25.806084359966814</v>
      </c>
      <c r="BV268" s="204">
        <v>163.84815466645597</v>
      </c>
      <c r="BW268" s="135">
        <f t="shared" si="182"/>
        <v>8.1924077333227991</v>
      </c>
      <c r="BX268" s="135">
        <f t="shared" si="183"/>
        <v>172.04056239977876</v>
      </c>
      <c r="BY268" s="132">
        <f t="shared" si="184"/>
        <v>197.84664675974557</v>
      </c>
    </row>
    <row r="269" spans="1:77" ht="18" customHeight="1" thickBot="1" x14ac:dyDescent="0.35">
      <c r="A269" s="5"/>
      <c r="B269" s="281" t="s">
        <v>729</v>
      </c>
      <c r="C269" s="108"/>
      <c r="D269" s="287" t="s">
        <v>16</v>
      </c>
      <c r="E269" s="425" t="s">
        <v>730</v>
      </c>
      <c r="F269" s="288">
        <v>133.35</v>
      </c>
      <c r="G269" s="288">
        <v>158.77000000000001</v>
      </c>
      <c r="H269" s="288">
        <v>12.8</v>
      </c>
      <c r="I269" s="288" t="s">
        <v>9</v>
      </c>
      <c r="J269" s="94">
        <f>K274*$K$6</f>
        <v>53000.907372296002</v>
      </c>
      <c r="K269" s="57">
        <v>314.94403857750774</v>
      </c>
      <c r="M269" s="138"/>
      <c r="N269" s="138"/>
      <c r="P269" s="132"/>
      <c r="R269" s="132"/>
      <c r="S269" s="138"/>
      <c r="U269" s="133"/>
      <c r="V269" s="138"/>
      <c r="X269" s="132"/>
      <c r="Y269" s="138"/>
      <c r="AA269" s="132"/>
      <c r="AB269" s="132"/>
      <c r="AC269" s="138"/>
      <c r="AE269" s="134"/>
      <c r="AF269" s="138"/>
      <c r="AG269" s="138"/>
      <c r="AI269" s="132"/>
      <c r="AK269" s="132"/>
      <c r="AL269" s="134"/>
      <c r="AN269" s="134"/>
      <c r="AP269" s="138"/>
      <c r="AR269" s="134"/>
      <c r="AS269" s="138"/>
      <c r="AT269" s="138"/>
      <c r="AV269" s="134"/>
      <c r="AW269" s="135"/>
      <c r="AX269" s="135"/>
      <c r="AY269" s="138"/>
      <c r="AZ269" s="135"/>
      <c r="BA269" s="135"/>
      <c r="BB269" s="205"/>
      <c r="BC269" s="135"/>
      <c r="BD269" s="135"/>
      <c r="BE269" s="205"/>
      <c r="BF269" s="135"/>
      <c r="BG269" s="135"/>
      <c r="BH269" s="205"/>
      <c r="BI269" s="205"/>
      <c r="BJ269" s="135"/>
      <c r="BK269" s="135"/>
      <c r="BL269" s="135"/>
      <c r="BM269" s="135"/>
      <c r="BP269" s="135">
        <f t="shared" si="177"/>
        <v>0</v>
      </c>
      <c r="BQ269" s="135">
        <f t="shared" si="178"/>
        <v>0</v>
      </c>
      <c r="BR269" s="135">
        <f t="shared" si="179"/>
        <v>0</v>
      </c>
      <c r="BS269" s="135">
        <f t="shared" si="180"/>
        <v>0</v>
      </c>
      <c r="BU269" s="129">
        <f t="shared" si="181"/>
        <v>0</v>
      </c>
      <c r="BW269" s="135">
        <f t="shared" si="182"/>
        <v>0</v>
      </c>
      <c r="BX269" s="135">
        <f t="shared" si="183"/>
        <v>0</v>
      </c>
      <c r="BY269" s="132">
        <f t="shared" si="184"/>
        <v>0</v>
      </c>
    </row>
    <row r="270" spans="1:77" ht="18" customHeight="1" x14ac:dyDescent="0.3">
      <c r="A270" s="5"/>
      <c r="B270" s="89" t="s">
        <v>433</v>
      </c>
      <c r="C270" s="103">
        <v>6141</v>
      </c>
      <c r="D270" s="104" t="s">
        <v>18</v>
      </c>
      <c r="E270" s="90" t="s">
        <v>222</v>
      </c>
      <c r="F270" s="105">
        <v>60.32</v>
      </c>
      <c r="G270" s="105">
        <v>79.36</v>
      </c>
      <c r="H270" s="105">
        <v>11</v>
      </c>
      <c r="I270" s="106" t="s">
        <v>8</v>
      </c>
      <c r="J270" s="91">
        <f>K273*$K$6</f>
        <v>6996.1599968627543</v>
      </c>
      <c r="O270" s="129">
        <f t="shared" si="185"/>
        <v>0</v>
      </c>
      <c r="P270" s="132">
        <f t="shared" si="215"/>
        <v>0</v>
      </c>
      <c r="Q270" s="129">
        <f t="shared" si="216"/>
        <v>0</v>
      </c>
      <c r="R270" s="132">
        <f t="shared" si="217"/>
        <v>0</v>
      </c>
      <c r="U270" s="133"/>
      <c r="W270" s="129">
        <f t="shared" si="213"/>
        <v>0</v>
      </c>
      <c r="X270" s="132">
        <f t="shared" si="214"/>
        <v>0</v>
      </c>
      <c r="Z270" s="129">
        <f t="shared" si="211"/>
        <v>0</v>
      </c>
      <c r="AA270" s="132">
        <f t="shared" si="212"/>
        <v>0</v>
      </c>
      <c r="AB270" s="132">
        <f>J273</f>
        <v>0</v>
      </c>
      <c r="AD270" s="129">
        <f t="shared" si="207"/>
        <v>0</v>
      </c>
      <c r="AE270" s="134">
        <f t="shared" si="208"/>
        <v>0</v>
      </c>
      <c r="AH270" s="129">
        <f t="shared" si="205"/>
        <v>0</v>
      </c>
      <c r="AI270" s="132">
        <f t="shared" si="206"/>
        <v>0</v>
      </c>
      <c r="AK270" s="132"/>
      <c r="AL270" s="134">
        <f t="shared" si="202"/>
        <v>0</v>
      </c>
      <c r="AM270" s="129">
        <f t="shared" si="203"/>
        <v>0</v>
      </c>
      <c r="AN270" s="134">
        <f t="shared" si="204"/>
        <v>0</v>
      </c>
      <c r="AQ270" s="129">
        <f t="shared" si="209"/>
        <v>0</v>
      </c>
      <c r="AR270" s="134">
        <f t="shared" si="210"/>
        <v>0</v>
      </c>
      <c r="AU270" s="129">
        <f t="shared" si="190"/>
        <v>0</v>
      </c>
      <c r="AV270" s="134">
        <f t="shared" si="191"/>
        <v>0</v>
      </c>
      <c r="AW270" s="135"/>
      <c r="AX270" s="135"/>
      <c r="AZ270" s="135">
        <f t="shared" si="194"/>
        <v>0</v>
      </c>
      <c r="BA270" s="135">
        <f t="shared" si="195"/>
        <v>0</v>
      </c>
      <c r="BC270" s="135">
        <f t="shared" si="196"/>
        <v>0</v>
      </c>
      <c r="BD270" s="135">
        <f t="shared" si="197"/>
        <v>0</v>
      </c>
      <c r="BF270" s="135">
        <f t="shared" si="198"/>
        <v>0</v>
      </c>
      <c r="BG270" s="135">
        <f t="shared" si="199"/>
        <v>0</v>
      </c>
      <c r="BJ270" s="135">
        <f t="shared" si="186"/>
        <v>0</v>
      </c>
      <c r="BK270" s="135">
        <f t="shared" si="187"/>
        <v>0</v>
      </c>
      <c r="BL270" s="135">
        <f t="shared" si="188"/>
        <v>0</v>
      </c>
      <c r="BM270" s="135">
        <f t="shared" si="189"/>
        <v>0</v>
      </c>
      <c r="BP270" s="135">
        <f t="shared" si="177"/>
        <v>0</v>
      </c>
      <c r="BQ270" s="135">
        <f t="shared" si="178"/>
        <v>0</v>
      </c>
      <c r="BR270" s="135">
        <f t="shared" si="179"/>
        <v>0</v>
      </c>
      <c r="BS270" s="135">
        <f t="shared" si="180"/>
        <v>0</v>
      </c>
      <c r="BU270" s="129">
        <f t="shared" si="181"/>
        <v>0</v>
      </c>
      <c r="BW270" s="135">
        <f t="shared" si="182"/>
        <v>0</v>
      </c>
      <c r="BX270" s="135">
        <f t="shared" si="183"/>
        <v>0</v>
      </c>
      <c r="BY270" s="132">
        <f t="shared" si="184"/>
        <v>0</v>
      </c>
    </row>
    <row r="271" spans="1:77" ht="18" customHeight="1" x14ac:dyDescent="0.3">
      <c r="A271" s="5"/>
      <c r="B271" s="338"/>
      <c r="C271" s="317"/>
      <c r="D271" s="318"/>
      <c r="E271" s="318"/>
      <c r="F271" s="319"/>
      <c r="G271" s="319"/>
      <c r="H271" s="319"/>
      <c r="I271" s="320"/>
      <c r="J271" s="93"/>
      <c r="M271" s="136">
        <v>26.9905574</v>
      </c>
      <c r="N271" s="136">
        <v>25.462790000000002</v>
      </c>
      <c r="O271" s="129">
        <f t="shared" si="185"/>
        <v>1.5277674000000001</v>
      </c>
      <c r="P271" s="132">
        <f t="shared" si="215"/>
        <v>26.9905574</v>
      </c>
      <c r="Q271" s="129">
        <f t="shared" si="216"/>
        <v>3.5087724619999996</v>
      </c>
      <c r="R271" s="132">
        <f t="shared" si="217"/>
        <v>30.499329862</v>
      </c>
      <c r="S271" s="136">
        <v>30.499329862</v>
      </c>
      <c r="T271" s="129">
        <f t="shared" si="218"/>
        <v>3.0499329862</v>
      </c>
      <c r="U271" s="133">
        <f t="shared" si="219"/>
        <v>33.549262848200001</v>
      </c>
      <c r="V271" s="136">
        <v>33.549262848200001</v>
      </c>
      <c r="W271" s="129">
        <f t="shared" si="213"/>
        <v>2.0129557708919998</v>
      </c>
      <c r="X271" s="132">
        <f t="shared" si="214"/>
        <v>35.562218619092</v>
      </c>
      <c r="Y271" s="136">
        <v>35.562218619092</v>
      </c>
      <c r="Z271" s="129">
        <f t="shared" si="211"/>
        <v>2.8449774895273601</v>
      </c>
      <c r="AA271" s="132">
        <f t="shared" si="212"/>
        <v>38.40719610861936</v>
      </c>
      <c r="AB271" s="132">
        <f>K276</f>
        <v>181.70500000000001</v>
      </c>
      <c r="AC271" s="136">
        <v>38.40719610861936</v>
      </c>
      <c r="AD271" s="129">
        <f t="shared" si="207"/>
        <v>3.8407196108619357</v>
      </c>
      <c r="AE271" s="134">
        <f t="shared" si="208"/>
        <v>42.247915719481298</v>
      </c>
      <c r="AF271" s="136">
        <v>45.205269819844986</v>
      </c>
      <c r="AG271" s="136">
        <v>42.247915719481298</v>
      </c>
      <c r="AH271" s="129">
        <f t="shared" si="205"/>
        <v>2.9573541003636912</v>
      </c>
      <c r="AI271" s="132">
        <f t="shared" si="206"/>
        <v>45.205269819844986</v>
      </c>
      <c r="AK271" s="132">
        <f t="shared" si="201"/>
        <v>6.7807904729767472</v>
      </c>
      <c r="AL271" s="134">
        <f t="shared" si="202"/>
        <v>51.986060292821733</v>
      </c>
      <c r="AM271" s="129">
        <f t="shared" si="203"/>
        <v>14.5364</v>
      </c>
      <c r="AN271" s="134">
        <f t="shared" si="204"/>
        <v>196.2414</v>
      </c>
      <c r="AP271" s="136">
        <v>56.14494511624747</v>
      </c>
      <c r="AQ271" s="129">
        <f t="shared" si="209"/>
        <v>3.9301461581373229</v>
      </c>
      <c r="AR271" s="134">
        <f t="shared" si="210"/>
        <v>60.075091274384796</v>
      </c>
      <c r="AS271" s="136">
        <v>64.881098576335575</v>
      </c>
      <c r="AT271" s="136">
        <v>60.075091274384796</v>
      </c>
      <c r="AU271" s="129">
        <f t="shared" si="190"/>
        <v>4.8060073019507836</v>
      </c>
      <c r="AV271" s="134">
        <f t="shared" si="191"/>
        <v>64.881098576335575</v>
      </c>
      <c r="AW271" s="135">
        <f t="shared" si="192"/>
        <v>5.1904878861068457</v>
      </c>
      <c r="AX271" s="135">
        <f t="shared" si="193"/>
        <v>70.071586462442426</v>
      </c>
      <c r="AY271" s="136">
        <v>70.071586462442426</v>
      </c>
      <c r="AZ271" s="135">
        <f t="shared" si="194"/>
        <v>6.3064427816198183</v>
      </c>
      <c r="BA271" s="135">
        <f t="shared" si="195"/>
        <v>76.378029244062247</v>
      </c>
      <c r="BB271" s="136">
        <v>76.378029244062247</v>
      </c>
      <c r="BC271" s="135">
        <f t="shared" si="196"/>
        <v>6.8740226319656026</v>
      </c>
      <c r="BD271" s="135">
        <f t="shared" si="197"/>
        <v>83.252051876027849</v>
      </c>
      <c r="BE271" s="136">
        <v>83.252051876027849</v>
      </c>
      <c r="BF271" s="135">
        <f t="shared" si="198"/>
        <v>7.4926846688425055</v>
      </c>
      <c r="BG271" s="135">
        <f t="shared" si="199"/>
        <v>90.744736544870349</v>
      </c>
      <c r="BH271" s="136">
        <v>101.63410493025479</v>
      </c>
      <c r="BI271" s="136">
        <v>90.744736544870349</v>
      </c>
      <c r="BJ271" s="135">
        <f t="shared" si="186"/>
        <v>10.889368385384442</v>
      </c>
      <c r="BK271" s="135">
        <f t="shared" si="187"/>
        <v>101.63410493025479</v>
      </c>
      <c r="BL271" s="135">
        <f t="shared" si="188"/>
        <v>4.0653641972101919</v>
      </c>
      <c r="BM271" s="135">
        <f t="shared" si="189"/>
        <v>105.69946912746498</v>
      </c>
      <c r="BN271" s="136">
        <v>110.98444258383823</v>
      </c>
      <c r="BO271" s="136">
        <v>105.69946912746498</v>
      </c>
      <c r="BP271" s="135">
        <f t="shared" ref="BP271:BP336" si="220">BO271/100*5</f>
        <v>5.2849734563732484</v>
      </c>
      <c r="BQ271" s="135">
        <f t="shared" ref="BQ271:BQ336" si="221">BO271+BP271</f>
        <v>110.98444258383823</v>
      </c>
      <c r="BR271" s="135">
        <f t="shared" ref="BR271:BR336" si="222">BN271/100*13</f>
        <v>14.427977535898972</v>
      </c>
      <c r="BS271" s="135">
        <f t="shared" ref="BS271:BS336" si="223">BN271+BR271</f>
        <v>125.41242011973721</v>
      </c>
      <c r="BT271" s="136">
        <v>131.68304112572406</v>
      </c>
      <c r="BU271" s="129">
        <f t="shared" ref="BU271:BU334" si="224">BT271/100*15</f>
        <v>19.752456168858611</v>
      </c>
      <c r="BV271" s="136">
        <v>125.41242011973721</v>
      </c>
      <c r="BW271" s="135">
        <f t="shared" ref="BW271:BW336" si="225">BV271/100*5</f>
        <v>6.270621005986861</v>
      </c>
      <c r="BX271" s="135">
        <f t="shared" ref="BX271:BX336" si="226">BV271+BW271</f>
        <v>131.68304112572406</v>
      </c>
      <c r="BY271" s="132">
        <f t="shared" ref="BY271:BY334" si="227">BT271+BU271</f>
        <v>151.43549729458266</v>
      </c>
    </row>
    <row r="272" spans="1:77" ht="18" customHeight="1" thickBot="1" x14ac:dyDescent="0.35">
      <c r="A272" s="5"/>
      <c r="B272" s="107"/>
      <c r="C272" s="108"/>
      <c r="D272" s="109"/>
      <c r="E272" s="109"/>
      <c r="F272" s="110"/>
      <c r="G272" s="110"/>
      <c r="H272" s="110"/>
      <c r="I272" s="111"/>
      <c r="J272" s="94"/>
      <c r="K272" s="63">
        <v>291.53849000000002</v>
      </c>
      <c r="M272" s="136">
        <v>26.9905574</v>
      </c>
      <c r="N272" s="136">
        <v>25.462790000000002</v>
      </c>
      <c r="O272" s="129">
        <f t="shared" si="185"/>
        <v>1.5277674000000001</v>
      </c>
      <c r="P272" s="132">
        <f t="shared" si="215"/>
        <v>26.9905574</v>
      </c>
      <c r="Q272" s="129">
        <f t="shared" si="216"/>
        <v>3.5087724619999996</v>
      </c>
      <c r="R272" s="132">
        <f t="shared" si="217"/>
        <v>30.499329862</v>
      </c>
      <c r="S272" s="136">
        <v>30.499329862</v>
      </c>
      <c r="T272" s="129">
        <f t="shared" si="218"/>
        <v>3.0499329862</v>
      </c>
      <c r="U272" s="133">
        <f t="shared" si="219"/>
        <v>33.549262848200001</v>
      </c>
      <c r="V272" s="136">
        <v>33.549262848200001</v>
      </c>
      <c r="W272" s="129">
        <f t="shared" si="213"/>
        <v>2.0129557708919998</v>
      </c>
      <c r="X272" s="132">
        <f t="shared" si="214"/>
        <v>35.562218619092</v>
      </c>
      <c r="Y272" s="136">
        <v>35.562218619092</v>
      </c>
      <c r="Z272" s="129">
        <f t="shared" si="211"/>
        <v>2.8449774895273601</v>
      </c>
      <c r="AA272" s="132">
        <f t="shared" si="212"/>
        <v>38.40719610861936</v>
      </c>
      <c r="AB272" s="132">
        <f>K277</f>
        <v>181.70500000000001</v>
      </c>
      <c r="AC272" s="136">
        <v>38.40719610861936</v>
      </c>
      <c r="AD272" s="129">
        <f t="shared" si="207"/>
        <v>3.8407196108619357</v>
      </c>
      <c r="AE272" s="134">
        <f t="shared" si="208"/>
        <v>42.247915719481298</v>
      </c>
      <c r="AF272" s="136">
        <v>45.205269819844986</v>
      </c>
      <c r="AG272" s="136">
        <v>42.247915719481298</v>
      </c>
      <c r="AH272" s="129">
        <f t="shared" si="205"/>
        <v>2.9573541003636912</v>
      </c>
      <c r="AI272" s="132">
        <f t="shared" si="206"/>
        <v>45.205269819844986</v>
      </c>
      <c r="AK272" s="132">
        <f t="shared" si="201"/>
        <v>6.7807904729767472</v>
      </c>
      <c r="AL272" s="134">
        <f t="shared" si="202"/>
        <v>51.986060292821733</v>
      </c>
      <c r="AM272" s="129">
        <f t="shared" si="203"/>
        <v>14.5364</v>
      </c>
      <c r="AN272" s="134">
        <f t="shared" si="204"/>
        <v>196.2414</v>
      </c>
      <c r="AP272" s="136">
        <v>56.14494511624747</v>
      </c>
      <c r="AQ272" s="129">
        <f t="shared" si="209"/>
        <v>3.9301461581373229</v>
      </c>
      <c r="AR272" s="134">
        <f t="shared" si="210"/>
        <v>60.075091274384796</v>
      </c>
      <c r="AS272" s="136">
        <v>64.881098576335575</v>
      </c>
      <c r="AT272" s="136">
        <v>60.075091274384796</v>
      </c>
      <c r="AU272" s="129">
        <f t="shared" si="190"/>
        <v>4.8060073019507836</v>
      </c>
      <c r="AV272" s="134">
        <f t="shared" si="191"/>
        <v>64.881098576335575</v>
      </c>
      <c r="AW272" s="135">
        <f t="shared" si="192"/>
        <v>5.1904878861068457</v>
      </c>
      <c r="AX272" s="135">
        <f t="shared" si="193"/>
        <v>70.071586462442426</v>
      </c>
      <c r="AY272" s="136">
        <v>70.071586462442426</v>
      </c>
      <c r="AZ272" s="135">
        <f t="shared" si="194"/>
        <v>6.3064427816198183</v>
      </c>
      <c r="BA272" s="135">
        <f t="shared" si="195"/>
        <v>76.378029244062247</v>
      </c>
      <c r="BB272" s="136">
        <v>76.378029244062247</v>
      </c>
      <c r="BC272" s="135">
        <f t="shared" si="196"/>
        <v>6.8740226319656026</v>
      </c>
      <c r="BD272" s="135">
        <f t="shared" si="197"/>
        <v>83.252051876027849</v>
      </c>
      <c r="BE272" s="136">
        <v>83.252051876027849</v>
      </c>
      <c r="BF272" s="135">
        <f t="shared" si="198"/>
        <v>7.4926846688425055</v>
      </c>
      <c r="BG272" s="135">
        <f t="shared" si="199"/>
        <v>90.744736544870349</v>
      </c>
      <c r="BH272" s="136">
        <v>101.63410493025479</v>
      </c>
      <c r="BI272" s="136">
        <v>90.744736544870349</v>
      </c>
      <c r="BJ272" s="135">
        <f t="shared" si="186"/>
        <v>10.889368385384442</v>
      </c>
      <c r="BK272" s="135">
        <f t="shared" si="187"/>
        <v>101.63410493025479</v>
      </c>
      <c r="BL272" s="135">
        <f t="shared" si="188"/>
        <v>4.0653641972101919</v>
      </c>
      <c r="BM272" s="135">
        <f t="shared" si="189"/>
        <v>105.69946912746498</v>
      </c>
      <c r="BN272" s="136">
        <v>110.98444258383823</v>
      </c>
      <c r="BO272" s="136">
        <v>105.69946912746498</v>
      </c>
      <c r="BP272" s="135">
        <f t="shared" si="220"/>
        <v>5.2849734563732484</v>
      </c>
      <c r="BQ272" s="135">
        <f t="shared" si="221"/>
        <v>110.98444258383823</v>
      </c>
      <c r="BR272" s="135">
        <f t="shared" si="222"/>
        <v>14.427977535898972</v>
      </c>
      <c r="BS272" s="135">
        <f t="shared" si="223"/>
        <v>125.41242011973721</v>
      </c>
      <c r="BT272" s="136">
        <v>131.68304112572406</v>
      </c>
      <c r="BU272" s="129">
        <f t="shared" si="224"/>
        <v>19.752456168858611</v>
      </c>
      <c r="BV272" s="136">
        <v>125.41242011973721</v>
      </c>
      <c r="BW272" s="135">
        <f t="shared" si="225"/>
        <v>6.270621005986861</v>
      </c>
      <c r="BX272" s="135">
        <f t="shared" si="226"/>
        <v>131.68304112572406</v>
      </c>
      <c r="BY272" s="132">
        <f t="shared" si="227"/>
        <v>151.43549729458266</v>
      </c>
    </row>
    <row r="273" spans="1:77" ht="18" customHeight="1" thickBot="1" x14ac:dyDescent="0.35">
      <c r="A273" s="5"/>
      <c r="B273" s="507" t="s">
        <v>507</v>
      </c>
      <c r="C273" s="508"/>
      <c r="D273" s="508"/>
      <c r="E273" s="508"/>
      <c r="F273" s="508"/>
      <c r="G273" s="508"/>
      <c r="H273" s="508"/>
      <c r="I273" s="508"/>
      <c r="J273" s="509"/>
      <c r="K273" s="63">
        <v>221.58835400000001</v>
      </c>
      <c r="M273" s="137">
        <v>34.204069399999995</v>
      </c>
      <c r="N273" s="137">
        <v>32.267989999999998</v>
      </c>
      <c r="O273" s="129">
        <f t="shared" si="185"/>
        <v>1.9360793999999997</v>
      </c>
      <c r="P273" s="132">
        <f t="shared" si="215"/>
        <v>34.204069399999995</v>
      </c>
      <c r="Q273" s="129">
        <f t="shared" si="216"/>
        <v>4.4465290219999991</v>
      </c>
      <c r="R273" s="132">
        <f t="shared" si="217"/>
        <v>38.650598421999995</v>
      </c>
      <c r="S273" s="137">
        <v>38.650598421999995</v>
      </c>
      <c r="T273" s="129">
        <f t="shared" si="218"/>
        <v>3.8650598421999991</v>
      </c>
      <c r="U273" s="133">
        <f t="shared" si="219"/>
        <v>42.515658264199992</v>
      </c>
      <c r="V273" s="137">
        <v>42.515658264199992</v>
      </c>
      <c r="W273" s="129">
        <f t="shared" si="213"/>
        <v>2.5509394958519995</v>
      </c>
      <c r="X273" s="132">
        <f t="shared" si="214"/>
        <v>45.066597760051991</v>
      </c>
      <c r="Y273" s="137">
        <v>45.066597760051991</v>
      </c>
      <c r="Z273" s="129">
        <f t="shared" si="211"/>
        <v>3.6053278208041593</v>
      </c>
      <c r="AA273" s="132">
        <f t="shared" si="212"/>
        <v>48.671925580856147</v>
      </c>
      <c r="AB273" s="132">
        <f>K278</f>
        <v>191.90823599246667</v>
      </c>
      <c r="AC273" s="137">
        <v>48.671925580856147</v>
      </c>
      <c r="AD273" s="129">
        <f t="shared" si="207"/>
        <v>4.8671925580856144</v>
      </c>
      <c r="AE273" s="134">
        <f t="shared" si="208"/>
        <v>53.53911813894176</v>
      </c>
      <c r="AF273" s="137">
        <v>57.286856408667681</v>
      </c>
      <c r="AG273" s="137">
        <v>53.53911813894176</v>
      </c>
      <c r="AH273" s="129">
        <f t="shared" si="205"/>
        <v>3.7477382697259229</v>
      </c>
      <c r="AI273" s="132">
        <f t="shared" si="206"/>
        <v>57.286856408667681</v>
      </c>
      <c r="AK273" s="132">
        <f t="shared" si="201"/>
        <v>8.5930284613001522</v>
      </c>
      <c r="AL273" s="134">
        <f t="shared" si="202"/>
        <v>65.879884869967839</v>
      </c>
      <c r="AM273" s="129">
        <f t="shared" si="203"/>
        <v>15.352658879397334</v>
      </c>
      <c r="AN273" s="134">
        <f t="shared" si="204"/>
        <v>207.260894871864</v>
      </c>
      <c r="AP273" s="137">
        <v>71.150275659565267</v>
      </c>
      <c r="AQ273" s="129">
        <f t="shared" si="209"/>
        <v>4.9805192961695681</v>
      </c>
      <c r="AR273" s="134">
        <f t="shared" si="210"/>
        <v>76.130794955734842</v>
      </c>
      <c r="AS273" s="137">
        <v>82.221258552193632</v>
      </c>
      <c r="AT273" s="137">
        <v>76.130794955734842</v>
      </c>
      <c r="AU273" s="129">
        <f t="shared" si="190"/>
        <v>6.090463596458787</v>
      </c>
      <c r="AV273" s="134">
        <f t="shared" si="191"/>
        <v>82.221258552193632</v>
      </c>
      <c r="AW273" s="135">
        <f t="shared" si="192"/>
        <v>6.5777006841754906</v>
      </c>
      <c r="AX273" s="135">
        <f t="shared" si="193"/>
        <v>88.798959236369129</v>
      </c>
      <c r="AY273" s="137">
        <v>88.798959236369129</v>
      </c>
      <c r="AZ273" s="135">
        <f t="shared" si="194"/>
        <v>7.9919063312732215</v>
      </c>
      <c r="BA273" s="135">
        <f t="shared" si="195"/>
        <v>96.790865567642356</v>
      </c>
      <c r="BB273" s="196">
        <v>96.790865567642356</v>
      </c>
      <c r="BC273" s="135">
        <f t="shared" si="196"/>
        <v>8.7111779010878116</v>
      </c>
      <c r="BD273" s="135">
        <f t="shared" si="197"/>
        <v>105.50204346873016</v>
      </c>
      <c r="BE273" s="196">
        <v>105.50204346873016</v>
      </c>
      <c r="BF273" s="135">
        <f t="shared" si="198"/>
        <v>9.4951839121857144</v>
      </c>
      <c r="BG273" s="135">
        <f t="shared" si="199"/>
        <v>114.99722738091587</v>
      </c>
      <c r="BH273" s="196">
        <v>128.79689466662578</v>
      </c>
      <c r="BI273" s="196">
        <v>114.99722738091587</v>
      </c>
      <c r="BJ273" s="135">
        <f t="shared" si="186"/>
        <v>13.799667285709905</v>
      </c>
      <c r="BK273" s="135">
        <f t="shared" si="187"/>
        <v>128.79689466662578</v>
      </c>
      <c r="BL273" s="135">
        <f t="shared" si="188"/>
        <v>5.1518757866650313</v>
      </c>
      <c r="BM273" s="135">
        <f t="shared" si="189"/>
        <v>133.94877045329082</v>
      </c>
      <c r="BN273" s="196">
        <v>140.64620897595535</v>
      </c>
      <c r="BO273" s="196">
        <v>133.94877045329082</v>
      </c>
      <c r="BP273" s="135">
        <f t="shared" si="220"/>
        <v>6.697438522664541</v>
      </c>
      <c r="BQ273" s="135">
        <f t="shared" si="221"/>
        <v>140.64620897595535</v>
      </c>
      <c r="BR273" s="135">
        <f t="shared" si="222"/>
        <v>18.284007166874193</v>
      </c>
      <c r="BS273" s="135">
        <f t="shared" si="223"/>
        <v>158.93021614282955</v>
      </c>
      <c r="BT273" s="196">
        <v>166.87672694997102</v>
      </c>
      <c r="BU273" s="129">
        <f t="shared" si="224"/>
        <v>25.031509042495653</v>
      </c>
      <c r="BV273" s="196">
        <v>158.93021614282955</v>
      </c>
      <c r="BW273" s="135">
        <f t="shared" si="225"/>
        <v>7.9465108071414781</v>
      </c>
      <c r="BX273" s="135">
        <f t="shared" si="226"/>
        <v>166.87672694997102</v>
      </c>
      <c r="BY273" s="132">
        <f t="shared" si="227"/>
        <v>191.90823599246667</v>
      </c>
    </row>
    <row r="274" spans="1:77" ht="18" customHeight="1" x14ac:dyDescent="0.3">
      <c r="A274" s="5"/>
      <c r="B274" s="89" t="s">
        <v>333</v>
      </c>
      <c r="C274" s="103">
        <v>8797</v>
      </c>
      <c r="D274" s="104" t="s">
        <v>42</v>
      </c>
      <c r="E274" s="90" t="s">
        <v>235</v>
      </c>
      <c r="F274" s="105">
        <v>35</v>
      </c>
      <c r="G274" s="105">
        <v>50</v>
      </c>
      <c r="H274" s="105">
        <v>8</v>
      </c>
      <c r="I274" s="106" t="s">
        <v>8</v>
      </c>
      <c r="J274" s="91">
        <f>K276*$K$6</f>
        <v>5736.9316991720007</v>
      </c>
      <c r="K274" s="63">
        <v>1678.69</v>
      </c>
      <c r="M274" s="139"/>
      <c r="N274" s="139"/>
      <c r="P274" s="132"/>
      <c r="R274" s="132"/>
      <c r="S274" s="139"/>
      <c r="U274" s="133"/>
      <c r="V274" s="139"/>
      <c r="X274" s="132"/>
      <c r="Y274" s="173">
        <v>48</v>
      </c>
      <c r="Z274" s="129">
        <f t="shared" si="211"/>
        <v>3.84</v>
      </c>
      <c r="AA274" s="132">
        <f t="shared" si="212"/>
        <v>51.84</v>
      </c>
      <c r="AB274" s="132">
        <f>K279</f>
        <v>204.3996171329303</v>
      </c>
      <c r="AC274" s="173">
        <v>51.84</v>
      </c>
      <c r="AD274" s="129">
        <f t="shared" si="207"/>
        <v>5.1840000000000011</v>
      </c>
      <c r="AE274" s="134">
        <f t="shared" si="208"/>
        <v>57.024000000000001</v>
      </c>
      <c r="AF274" s="173">
        <v>61.015680000000003</v>
      </c>
      <c r="AG274" s="173">
        <v>57.024000000000001</v>
      </c>
      <c r="AH274" s="129">
        <f t="shared" si="205"/>
        <v>3.9916799999999997</v>
      </c>
      <c r="AI274" s="132">
        <f t="shared" si="206"/>
        <v>61.015680000000003</v>
      </c>
      <c r="AK274" s="132">
        <f t="shared" si="201"/>
        <v>9.1523520000000005</v>
      </c>
      <c r="AL274" s="134">
        <f t="shared" si="202"/>
        <v>70.168032000000011</v>
      </c>
      <c r="AM274" s="129">
        <f t="shared" si="203"/>
        <v>16.351969370634425</v>
      </c>
      <c r="AN274" s="134">
        <f t="shared" si="204"/>
        <v>220.75158650356474</v>
      </c>
      <c r="AP274" s="173">
        <v>75.781474560000007</v>
      </c>
      <c r="AQ274" s="129">
        <f t="shared" si="209"/>
        <v>5.3047032192000003</v>
      </c>
      <c r="AR274" s="134">
        <f t="shared" si="210"/>
        <v>81.0861777792</v>
      </c>
      <c r="AS274" s="173">
        <v>87.573072001536005</v>
      </c>
      <c r="AT274" s="173">
        <v>81.0861777792</v>
      </c>
      <c r="AU274" s="129">
        <f t="shared" si="190"/>
        <v>6.4868942223359998</v>
      </c>
      <c r="AV274" s="134">
        <f t="shared" si="191"/>
        <v>87.573072001536005</v>
      </c>
      <c r="AW274" s="135">
        <f t="shared" si="192"/>
        <v>7.0058457601228801</v>
      </c>
      <c r="AX274" s="135">
        <f t="shared" si="193"/>
        <v>94.578917761658886</v>
      </c>
      <c r="AY274" s="173">
        <v>94.578917761658886</v>
      </c>
      <c r="AZ274" s="135">
        <f t="shared" si="194"/>
        <v>8.5121025985492995</v>
      </c>
      <c r="BA274" s="135">
        <f t="shared" si="195"/>
        <v>103.09102036020819</v>
      </c>
      <c r="BB274" s="173">
        <v>103.09102036020819</v>
      </c>
      <c r="BC274" s="135">
        <f t="shared" si="196"/>
        <v>9.2781918324187362</v>
      </c>
      <c r="BD274" s="135">
        <f t="shared" si="197"/>
        <v>112.36921219262693</v>
      </c>
      <c r="BE274" s="173">
        <v>112.36921219262693</v>
      </c>
      <c r="BF274" s="135">
        <f t="shared" si="198"/>
        <v>10.113229097336422</v>
      </c>
      <c r="BG274" s="135">
        <f t="shared" si="199"/>
        <v>122.48244128996336</v>
      </c>
      <c r="BH274" s="173">
        <v>137.18033424475897</v>
      </c>
      <c r="BI274" s="173">
        <v>122.48244128996336</v>
      </c>
      <c r="BJ274" s="135">
        <f t="shared" si="186"/>
        <v>14.697892954795602</v>
      </c>
      <c r="BK274" s="135">
        <f t="shared" si="187"/>
        <v>137.18033424475897</v>
      </c>
      <c r="BL274" s="135">
        <f t="shared" si="188"/>
        <v>5.4872133697903589</v>
      </c>
      <c r="BM274" s="135">
        <f t="shared" si="189"/>
        <v>142.66754761454933</v>
      </c>
      <c r="BN274" s="173">
        <v>149.8009249952768</v>
      </c>
      <c r="BO274" s="173">
        <v>142.66754761454933</v>
      </c>
      <c r="BP274" s="135">
        <f t="shared" si="220"/>
        <v>7.1333773807274667</v>
      </c>
      <c r="BQ274" s="135">
        <f t="shared" si="221"/>
        <v>149.8009249952768</v>
      </c>
      <c r="BR274" s="135">
        <f t="shared" si="222"/>
        <v>19.474120249385983</v>
      </c>
      <c r="BS274" s="135">
        <f t="shared" si="223"/>
        <v>169.27504524466278</v>
      </c>
      <c r="BT274" s="173">
        <v>177.73879750689591</v>
      </c>
      <c r="BU274" s="129">
        <f t="shared" si="224"/>
        <v>26.660819626034385</v>
      </c>
      <c r="BV274" s="173">
        <v>169.27504524466278</v>
      </c>
      <c r="BW274" s="135">
        <f t="shared" si="225"/>
        <v>8.4637522622331378</v>
      </c>
      <c r="BX274" s="135">
        <f t="shared" si="226"/>
        <v>177.73879750689591</v>
      </c>
      <c r="BY274" s="132">
        <f t="shared" si="227"/>
        <v>204.3996171329303</v>
      </c>
    </row>
    <row r="275" spans="1:77" ht="18" customHeight="1" x14ac:dyDescent="0.3">
      <c r="A275" s="5"/>
      <c r="B275" s="92" t="s">
        <v>334</v>
      </c>
      <c r="C275" s="95"/>
      <c r="D275" s="88" t="s">
        <v>42</v>
      </c>
      <c r="E275" s="88" t="s">
        <v>726</v>
      </c>
      <c r="F275" s="96">
        <v>36</v>
      </c>
      <c r="G275" s="96">
        <v>50</v>
      </c>
      <c r="H275" s="96">
        <v>8</v>
      </c>
      <c r="I275" s="97" t="s">
        <v>8</v>
      </c>
      <c r="J275" s="93">
        <f>K277*$K$6</f>
        <v>5736.9316991720007</v>
      </c>
      <c r="M275" s="139"/>
      <c r="N275" s="139"/>
      <c r="P275" s="132"/>
      <c r="R275" s="132"/>
      <c r="S275" s="139"/>
      <c r="U275" s="133"/>
      <c r="V275" s="139"/>
      <c r="X275" s="132"/>
      <c r="Y275" s="173"/>
      <c r="AA275" s="132"/>
      <c r="AB275" s="132">
        <f>K280</f>
        <v>204.38880367500002</v>
      </c>
      <c r="AC275" s="173"/>
      <c r="AE275" s="134"/>
      <c r="AF275" s="173"/>
      <c r="AG275" s="173"/>
      <c r="AI275" s="132"/>
      <c r="AK275" s="132"/>
      <c r="AL275" s="134"/>
      <c r="AM275" s="129">
        <f t="shared" si="203"/>
        <v>16.351104294000002</v>
      </c>
      <c r="AN275" s="134">
        <f t="shared" si="204"/>
        <v>220.73990796900003</v>
      </c>
      <c r="AP275" s="173"/>
      <c r="AR275" s="134"/>
      <c r="AS275" s="173"/>
      <c r="AT275" s="173"/>
      <c r="AV275" s="134"/>
      <c r="AW275" s="135"/>
      <c r="AX275" s="135"/>
      <c r="AY275" s="173"/>
      <c r="AZ275" s="135"/>
      <c r="BA275" s="135"/>
      <c r="BB275" s="173"/>
      <c r="BC275" s="135"/>
      <c r="BD275" s="135"/>
      <c r="BE275" s="173"/>
      <c r="BF275" s="135"/>
      <c r="BG275" s="135"/>
      <c r="BH275" s="173"/>
      <c r="BI275" s="173"/>
      <c r="BJ275" s="135"/>
      <c r="BK275" s="135"/>
      <c r="BL275" s="135"/>
      <c r="BM275" s="135"/>
      <c r="BN275" s="154">
        <v>149.79300000000001</v>
      </c>
      <c r="BO275" s="154">
        <v>142.66</v>
      </c>
      <c r="BP275" s="135">
        <f t="shared" si="220"/>
        <v>7.1329999999999991</v>
      </c>
      <c r="BQ275" s="135">
        <f t="shared" si="221"/>
        <v>149.79300000000001</v>
      </c>
      <c r="BR275" s="135">
        <f t="shared" si="222"/>
        <v>19.473089999999999</v>
      </c>
      <c r="BS275" s="135">
        <f t="shared" si="223"/>
        <v>169.26609000000002</v>
      </c>
      <c r="BT275" s="154">
        <v>177.72939450000001</v>
      </c>
      <c r="BU275" s="129">
        <f t="shared" si="224"/>
        <v>26.659409175</v>
      </c>
      <c r="BV275" s="154">
        <v>169.26609000000002</v>
      </c>
      <c r="BW275" s="135">
        <f t="shared" si="225"/>
        <v>8.4633045000000013</v>
      </c>
      <c r="BX275" s="135">
        <f t="shared" si="226"/>
        <v>177.72939450000001</v>
      </c>
      <c r="BY275" s="132">
        <f t="shared" si="227"/>
        <v>204.38880367500002</v>
      </c>
    </row>
    <row r="276" spans="1:77" ht="18" customHeight="1" thickBot="1" x14ac:dyDescent="0.35">
      <c r="A276" s="5"/>
      <c r="B276" s="92" t="s">
        <v>335</v>
      </c>
      <c r="C276" s="95">
        <v>9694</v>
      </c>
      <c r="D276" s="88" t="s">
        <v>42</v>
      </c>
      <c r="E276" s="113" t="s">
        <v>236</v>
      </c>
      <c r="F276" s="96">
        <v>27</v>
      </c>
      <c r="G276" s="325" t="s">
        <v>11</v>
      </c>
      <c r="H276" s="309" t="s">
        <v>38</v>
      </c>
      <c r="I276" s="98" t="s">
        <v>8</v>
      </c>
      <c r="J276" s="93">
        <f>K278*$K$6</f>
        <v>6059.0762081250541</v>
      </c>
      <c r="K276" s="57">
        <v>181.70500000000001</v>
      </c>
      <c r="M276" s="139"/>
      <c r="N276" s="139"/>
      <c r="P276" s="132"/>
      <c r="R276" s="132"/>
      <c r="S276" s="139"/>
      <c r="U276" s="133"/>
      <c r="V276" s="139"/>
      <c r="X276" s="132"/>
      <c r="Y276" s="173"/>
      <c r="AA276" s="132"/>
      <c r="AB276" s="132"/>
      <c r="AC276" s="173"/>
      <c r="AE276" s="134"/>
      <c r="AF276" s="173"/>
      <c r="AG276" s="173"/>
      <c r="AI276" s="132"/>
      <c r="AK276" s="132"/>
      <c r="AL276" s="134"/>
      <c r="AN276" s="134"/>
      <c r="AP276" s="173"/>
      <c r="AR276" s="134"/>
      <c r="AS276" s="173"/>
      <c r="AT276" s="173"/>
      <c r="AV276" s="134"/>
      <c r="AW276" s="135"/>
      <c r="AX276" s="135"/>
      <c r="AY276" s="173"/>
      <c r="AZ276" s="135"/>
      <c r="BA276" s="135"/>
      <c r="BB276" s="173"/>
      <c r="BC276" s="135"/>
      <c r="BD276" s="135"/>
      <c r="BE276" s="173"/>
      <c r="BF276" s="135"/>
      <c r="BG276" s="135"/>
      <c r="BH276" s="173"/>
      <c r="BI276" s="173"/>
      <c r="BJ276" s="135"/>
      <c r="BK276" s="135"/>
      <c r="BL276" s="135"/>
      <c r="BM276" s="135"/>
      <c r="BN276" s="155"/>
      <c r="BO276" s="155"/>
      <c r="BP276" s="135">
        <f t="shared" si="220"/>
        <v>0</v>
      </c>
      <c r="BQ276" s="135">
        <f t="shared" si="221"/>
        <v>0</v>
      </c>
      <c r="BR276" s="135">
        <f t="shared" si="222"/>
        <v>0</v>
      </c>
      <c r="BS276" s="135">
        <f t="shared" si="223"/>
        <v>0</v>
      </c>
      <c r="BT276" s="155"/>
      <c r="BU276" s="129">
        <f t="shared" si="224"/>
        <v>0</v>
      </c>
      <c r="BV276" s="155"/>
      <c r="BW276" s="135">
        <f t="shared" si="225"/>
        <v>0</v>
      </c>
      <c r="BX276" s="135">
        <f t="shared" si="226"/>
        <v>0</v>
      </c>
      <c r="BY276" s="132">
        <f t="shared" si="227"/>
        <v>0</v>
      </c>
    </row>
    <row r="277" spans="1:77" ht="18" customHeight="1" thickTop="1" x14ac:dyDescent="0.3">
      <c r="A277" s="5"/>
      <c r="B277" s="92" t="s">
        <v>545</v>
      </c>
      <c r="C277" s="99">
        <v>8399</v>
      </c>
      <c r="D277" s="100" t="s">
        <v>19</v>
      </c>
      <c r="E277" s="100" t="s">
        <v>547</v>
      </c>
      <c r="F277" s="96">
        <v>38</v>
      </c>
      <c r="G277" s="310">
        <v>50</v>
      </c>
      <c r="H277" s="101">
        <v>6</v>
      </c>
      <c r="I277" s="102" t="s">
        <v>8</v>
      </c>
      <c r="J277" s="93">
        <f>K279*$K$6</f>
        <v>6453.4638167828516</v>
      </c>
      <c r="K277" s="57">
        <v>181.70500000000001</v>
      </c>
      <c r="M277" s="142">
        <v>45.673553480000002</v>
      </c>
      <c r="N277" s="142">
        <v>43.088258000000003</v>
      </c>
      <c r="O277" s="129">
        <f t="shared" si="185"/>
        <v>2.5852954800000001</v>
      </c>
      <c r="P277" s="132">
        <f t="shared" si="215"/>
        <v>45.673553480000002</v>
      </c>
      <c r="Q277" s="129">
        <f t="shared" si="216"/>
        <v>5.9375619524000003</v>
      </c>
      <c r="R277" s="132">
        <f t="shared" si="217"/>
        <v>51.611115432400005</v>
      </c>
      <c r="S277" s="142">
        <v>51.611115432400005</v>
      </c>
      <c r="T277" s="129">
        <f t="shared" si="218"/>
        <v>5.1611115432400005</v>
      </c>
      <c r="U277" s="133">
        <f t="shared" si="219"/>
        <v>56.77222697564001</v>
      </c>
      <c r="V277" s="142">
        <v>56.77222697564001</v>
      </c>
      <c r="W277" s="129">
        <f t="shared" si="213"/>
        <v>3.4063336185384001</v>
      </c>
      <c r="X277" s="132">
        <f t="shared" si="214"/>
        <v>60.178560594178407</v>
      </c>
      <c r="Y277" s="142">
        <v>60.178560594178407</v>
      </c>
      <c r="Z277" s="129">
        <f t="shared" si="211"/>
        <v>4.8142848475342728</v>
      </c>
      <c r="AA277" s="132">
        <f t="shared" si="212"/>
        <v>64.992845441712674</v>
      </c>
      <c r="AB277" s="132">
        <f t="shared" ref="AB277:AB285" si="228">K282</f>
        <v>256.25989052210224</v>
      </c>
      <c r="AC277" s="142">
        <v>64.992845441712674</v>
      </c>
      <c r="AD277" s="129">
        <f t="shared" si="207"/>
        <v>6.4992845441712674</v>
      </c>
      <c r="AE277" s="134">
        <f t="shared" si="208"/>
        <v>71.492129985883935</v>
      </c>
      <c r="AF277" s="142">
        <v>76.496579084895814</v>
      </c>
      <c r="AG277" s="142">
        <v>71.492129985883935</v>
      </c>
      <c r="AH277" s="129">
        <f t="shared" si="205"/>
        <v>5.0044490990118753</v>
      </c>
      <c r="AI277" s="132">
        <f t="shared" si="206"/>
        <v>76.496579084895814</v>
      </c>
      <c r="AK277" s="132">
        <f t="shared" si="201"/>
        <v>11.474486862734372</v>
      </c>
      <c r="AL277" s="134">
        <f t="shared" si="202"/>
        <v>87.97106594763018</v>
      </c>
      <c r="AM277" s="129">
        <f t="shared" si="203"/>
        <v>20.50079124176818</v>
      </c>
      <c r="AN277" s="134">
        <f t="shared" si="204"/>
        <v>276.76068176387042</v>
      </c>
      <c r="AP277" s="142">
        <v>95.008751223440598</v>
      </c>
      <c r="AQ277" s="129">
        <f t="shared" si="209"/>
        <v>6.6506125856408422</v>
      </c>
      <c r="AR277" s="134">
        <f t="shared" si="210"/>
        <v>101.65936380908144</v>
      </c>
      <c r="AS277" s="142">
        <v>109.79211291380796</v>
      </c>
      <c r="AT277" s="142">
        <v>101.65936380908144</v>
      </c>
      <c r="AU277" s="129">
        <f t="shared" si="190"/>
        <v>8.1327491047265159</v>
      </c>
      <c r="AV277" s="134">
        <f t="shared" si="191"/>
        <v>109.79211291380796</v>
      </c>
      <c r="AW277" s="135">
        <f t="shared" si="192"/>
        <v>8.7833690331046359</v>
      </c>
      <c r="AX277" s="135">
        <f t="shared" si="193"/>
        <v>118.57548194691259</v>
      </c>
      <c r="AY277" s="142">
        <v>118.57548194691259</v>
      </c>
      <c r="AZ277" s="135">
        <f t="shared" si="194"/>
        <v>10.671793375222133</v>
      </c>
      <c r="BA277" s="135">
        <f t="shared" si="195"/>
        <v>129.24727532213473</v>
      </c>
      <c r="BB277" s="142">
        <v>129.24727532213473</v>
      </c>
      <c r="BC277" s="135">
        <f t="shared" si="196"/>
        <v>11.632254778992126</v>
      </c>
      <c r="BD277" s="135">
        <f t="shared" si="197"/>
        <v>140.87953010112685</v>
      </c>
      <c r="BE277" s="142">
        <v>140.87953010112685</v>
      </c>
      <c r="BF277" s="135">
        <f t="shared" si="198"/>
        <v>12.679157709101416</v>
      </c>
      <c r="BG277" s="135">
        <f t="shared" si="199"/>
        <v>153.55868781022826</v>
      </c>
      <c r="BH277" s="142">
        <v>171.98573034745564</v>
      </c>
      <c r="BI277" s="142">
        <v>153.55868781022826</v>
      </c>
      <c r="BJ277" s="135">
        <f t="shared" si="186"/>
        <v>18.42704253722739</v>
      </c>
      <c r="BK277" s="135">
        <f t="shared" si="187"/>
        <v>171.98573034745564</v>
      </c>
      <c r="BL277" s="135">
        <f t="shared" si="188"/>
        <v>6.8794292138982254</v>
      </c>
      <c r="BM277" s="135">
        <f t="shared" si="189"/>
        <v>178.86515956135386</v>
      </c>
      <c r="BN277" s="131">
        <v>187.80841753942155</v>
      </c>
      <c r="BO277" s="131">
        <v>178.86515956135386</v>
      </c>
      <c r="BP277" s="135">
        <f t="shared" si="220"/>
        <v>8.9432579780676935</v>
      </c>
      <c r="BQ277" s="135">
        <f t="shared" si="221"/>
        <v>187.80841753942155</v>
      </c>
      <c r="BR277" s="135">
        <f t="shared" si="222"/>
        <v>24.415094280124801</v>
      </c>
      <c r="BS277" s="135">
        <f t="shared" si="223"/>
        <v>212.22351181954636</v>
      </c>
      <c r="BT277" s="131">
        <v>222.83468741052369</v>
      </c>
      <c r="BU277" s="129">
        <f t="shared" si="224"/>
        <v>33.425203111578554</v>
      </c>
      <c r="BV277" s="131">
        <v>212.22351181954636</v>
      </c>
      <c r="BW277" s="135">
        <f t="shared" si="225"/>
        <v>10.611175590977318</v>
      </c>
      <c r="BX277" s="135">
        <f t="shared" si="226"/>
        <v>222.83468741052369</v>
      </c>
      <c r="BY277" s="132">
        <f t="shared" si="227"/>
        <v>256.25989052210224</v>
      </c>
    </row>
    <row r="278" spans="1:77" ht="18" customHeight="1" x14ac:dyDescent="0.3">
      <c r="A278" s="5"/>
      <c r="B278" s="92" t="s">
        <v>623</v>
      </c>
      <c r="C278" s="99" t="s">
        <v>624</v>
      </c>
      <c r="D278" s="100" t="s">
        <v>42</v>
      </c>
      <c r="E278" s="100" t="s">
        <v>746</v>
      </c>
      <c r="F278" s="96">
        <v>39</v>
      </c>
      <c r="G278" s="310">
        <v>50</v>
      </c>
      <c r="H278" s="101">
        <v>6</v>
      </c>
      <c r="I278" s="102" t="s">
        <v>8</v>
      </c>
      <c r="J278" s="93">
        <f>K280*$K$6</f>
        <v>6453.1224058718817</v>
      </c>
      <c r="K278" s="57">
        <v>191.90823599246667</v>
      </c>
      <c r="M278" s="136">
        <v>128.90545943999999</v>
      </c>
      <c r="N278" s="136">
        <v>121.60892399999999</v>
      </c>
      <c r="O278" s="129">
        <f t="shared" si="185"/>
        <v>7.2965354399999995</v>
      </c>
      <c r="P278" s="132">
        <f t="shared" si="215"/>
        <v>128.90545943999999</v>
      </c>
      <c r="Q278" s="129">
        <f t="shared" si="216"/>
        <v>16.757709727199998</v>
      </c>
      <c r="R278" s="132">
        <f t="shared" si="217"/>
        <v>145.66316916719998</v>
      </c>
      <c r="S278" s="136">
        <v>145.66316916719998</v>
      </c>
      <c r="T278" s="129">
        <f t="shared" si="218"/>
        <v>14.566316916719998</v>
      </c>
      <c r="U278" s="133">
        <f t="shared" si="219"/>
        <v>160.22948608391999</v>
      </c>
      <c r="V278" s="136">
        <v>160.22948608391999</v>
      </c>
      <c r="W278" s="129">
        <f t="shared" si="213"/>
        <v>9.6137691650352011</v>
      </c>
      <c r="X278" s="132">
        <f t="shared" si="214"/>
        <v>169.84325524895519</v>
      </c>
      <c r="Y278" s="136">
        <v>169.84325524895519</v>
      </c>
      <c r="Z278" s="129">
        <f t="shared" si="211"/>
        <v>13.587460419916415</v>
      </c>
      <c r="AA278" s="132">
        <f t="shared" si="212"/>
        <v>183.43071566887161</v>
      </c>
      <c r="AB278" s="132">
        <f t="shared" si="228"/>
        <v>723.24784053118719</v>
      </c>
      <c r="AC278" s="136">
        <v>183.43071566887161</v>
      </c>
      <c r="AD278" s="129">
        <f t="shared" si="207"/>
        <v>18.343071566887161</v>
      </c>
      <c r="AE278" s="134">
        <f t="shared" si="208"/>
        <v>201.77378723575879</v>
      </c>
      <c r="AF278" s="136">
        <v>215.8979523422619</v>
      </c>
      <c r="AG278" s="136">
        <v>201.77378723575879</v>
      </c>
      <c r="AH278" s="129">
        <f t="shared" si="205"/>
        <v>14.124165106503115</v>
      </c>
      <c r="AI278" s="132">
        <f t="shared" si="206"/>
        <v>215.8979523422619</v>
      </c>
      <c r="AK278" s="132">
        <f t="shared" si="201"/>
        <v>32.384692851339288</v>
      </c>
      <c r="AL278" s="134">
        <f t="shared" si="202"/>
        <v>248.28264519360118</v>
      </c>
      <c r="AM278" s="129">
        <f t="shared" si="203"/>
        <v>57.859827242494973</v>
      </c>
      <c r="AN278" s="134">
        <f t="shared" si="204"/>
        <v>781.10766777368212</v>
      </c>
      <c r="AP278" s="136">
        <v>268.14525680908929</v>
      </c>
      <c r="AQ278" s="129">
        <f t="shared" si="209"/>
        <v>18.770167976636248</v>
      </c>
      <c r="AR278" s="134">
        <f t="shared" si="210"/>
        <v>286.91542478572552</v>
      </c>
      <c r="AS278" s="136">
        <v>309.86865876858354</v>
      </c>
      <c r="AT278" s="136">
        <v>286.91542478572552</v>
      </c>
      <c r="AU278" s="129">
        <f t="shared" si="190"/>
        <v>22.953233982858041</v>
      </c>
      <c r="AV278" s="134">
        <f t="shared" si="191"/>
        <v>309.86865876858354</v>
      </c>
      <c r="AW278" s="135">
        <f t="shared" si="192"/>
        <v>24.789492701486683</v>
      </c>
      <c r="AX278" s="135">
        <f t="shared" si="193"/>
        <v>334.65815147007021</v>
      </c>
      <c r="AY278" s="136">
        <v>334.65815147007021</v>
      </c>
      <c r="AZ278" s="135">
        <f t="shared" si="194"/>
        <v>30.119233632306319</v>
      </c>
      <c r="BA278" s="135">
        <f t="shared" si="195"/>
        <v>364.77738510237651</v>
      </c>
      <c r="BB278" s="136">
        <v>364.77738510237651</v>
      </c>
      <c r="BC278" s="135">
        <f t="shared" si="196"/>
        <v>32.829964659213886</v>
      </c>
      <c r="BD278" s="135">
        <f t="shared" si="197"/>
        <v>397.6073497615904</v>
      </c>
      <c r="BE278" s="136">
        <v>397.6073497615904</v>
      </c>
      <c r="BF278" s="135">
        <f t="shared" si="198"/>
        <v>35.784661478543136</v>
      </c>
      <c r="BG278" s="135">
        <f t="shared" si="199"/>
        <v>433.39201124013351</v>
      </c>
      <c r="BH278" s="136">
        <v>485.39905258894953</v>
      </c>
      <c r="BI278" s="136">
        <v>433.39201124013351</v>
      </c>
      <c r="BJ278" s="135">
        <f t="shared" si="186"/>
        <v>52.007041348816024</v>
      </c>
      <c r="BK278" s="135">
        <f t="shared" si="187"/>
        <v>485.39905258894953</v>
      </c>
      <c r="BL278" s="135">
        <f t="shared" si="188"/>
        <v>19.41596210355798</v>
      </c>
      <c r="BM278" s="135">
        <f t="shared" si="189"/>
        <v>504.81501469250753</v>
      </c>
      <c r="BN278" s="136">
        <v>530.05576542713288</v>
      </c>
      <c r="BO278" s="136">
        <v>504.81501469250753</v>
      </c>
      <c r="BP278" s="135">
        <f t="shared" si="220"/>
        <v>25.240750734625376</v>
      </c>
      <c r="BQ278" s="135">
        <f t="shared" si="221"/>
        <v>530.05576542713288</v>
      </c>
      <c r="BR278" s="135">
        <f t="shared" si="222"/>
        <v>68.907249505527275</v>
      </c>
      <c r="BS278" s="135">
        <f t="shared" si="223"/>
        <v>598.96301493266014</v>
      </c>
      <c r="BT278" s="136">
        <v>628.91116567929316</v>
      </c>
      <c r="BU278" s="129">
        <f t="shared" si="224"/>
        <v>94.336674851893974</v>
      </c>
      <c r="BV278" s="136">
        <v>598.96301493266014</v>
      </c>
      <c r="BW278" s="135">
        <f t="shared" si="225"/>
        <v>29.948150746633008</v>
      </c>
      <c r="BX278" s="135">
        <f t="shared" si="226"/>
        <v>628.91116567929316</v>
      </c>
      <c r="BY278" s="132">
        <f t="shared" si="227"/>
        <v>723.24784053118719</v>
      </c>
    </row>
    <row r="279" spans="1:77" ht="18" customHeight="1" x14ac:dyDescent="0.3">
      <c r="A279" s="5"/>
      <c r="B279" s="335" t="s">
        <v>804</v>
      </c>
      <c r="C279" s="296" t="s">
        <v>805</v>
      </c>
      <c r="D279" s="294" t="s">
        <v>760</v>
      </c>
      <c r="E279" s="294" t="s">
        <v>806</v>
      </c>
      <c r="F279" s="295">
        <v>50</v>
      </c>
      <c r="G279" s="295">
        <v>70</v>
      </c>
      <c r="H279" s="295">
        <v>10</v>
      </c>
      <c r="I279" s="315" t="s">
        <v>8</v>
      </c>
      <c r="J279" s="336">
        <f>K99*$K$6</f>
        <v>9237.8981757230395</v>
      </c>
      <c r="K279" s="57">
        <v>204.3996171329303</v>
      </c>
      <c r="M279" s="136">
        <v>49.879023373920155</v>
      </c>
      <c r="N279" s="136">
        <v>47.055682428226561</v>
      </c>
      <c r="O279" s="129">
        <f t="shared" si="185"/>
        <v>2.8233409456935936</v>
      </c>
      <c r="P279" s="132">
        <f t="shared" si="215"/>
        <v>49.879023373920155</v>
      </c>
      <c r="Q279" s="129">
        <f t="shared" si="216"/>
        <v>6.4842730386096203</v>
      </c>
      <c r="R279" s="132">
        <f t="shared" si="217"/>
        <v>56.363296412529778</v>
      </c>
      <c r="S279" s="136">
        <v>56.363296412529778</v>
      </c>
      <c r="T279" s="129">
        <f t="shared" si="218"/>
        <v>5.6363296412529778</v>
      </c>
      <c r="U279" s="133">
        <f t="shared" si="219"/>
        <v>61.999626053782755</v>
      </c>
      <c r="V279" s="136">
        <v>61.999626053782755</v>
      </c>
      <c r="W279" s="129">
        <f t="shared" si="213"/>
        <v>3.7199775632269652</v>
      </c>
      <c r="X279" s="132">
        <f t="shared" si="214"/>
        <v>65.719603617009724</v>
      </c>
      <c r="Y279" s="136">
        <v>65.719603617009724</v>
      </c>
      <c r="Z279" s="129">
        <f t="shared" si="211"/>
        <v>5.257568289360778</v>
      </c>
      <c r="AA279" s="132">
        <f t="shared" si="212"/>
        <v>70.977171906370501</v>
      </c>
      <c r="AB279" s="132">
        <f t="shared" si="228"/>
        <v>279.85545453009854</v>
      </c>
      <c r="AC279" s="136">
        <v>70.977171906370501</v>
      </c>
      <c r="AD279" s="129">
        <f t="shared" si="207"/>
        <v>7.0977171906370495</v>
      </c>
      <c r="AE279" s="134">
        <f t="shared" si="208"/>
        <v>78.074889097007556</v>
      </c>
      <c r="AF279" s="136">
        <v>83.540131333798087</v>
      </c>
      <c r="AG279" s="136">
        <v>78.074889097007556</v>
      </c>
      <c r="AH279" s="129">
        <f t="shared" si="205"/>
        <v>5.4652422367905293</v>
      </c>
      <c r="AI279" s="132">
        <f t="shared" si="206"/>
        <v>83.540131333798087</v>
      </c>
      <c r="AK279" s="132">
        <f t="shared" si="201"/>
        <v>12.531019700069713</v>
      </c>
      <c r="AL279" s="134">
        <f t="shared" si="202"/>
        <v>96.071151033867807</v>
      </c>
      <c r="AM279" s="129">
        <f t="shared" si="203"/>
        <v>22.388436362407884</v>
      </c>
      <c r="AN279" s="134">
        <f t="shared" si="204"/>
        <v>302.24389089250644</v>
      </c>
      <c r="AP279" s="136">
        <v>103.75684311657723</v>
      </c>
      <c r="AQ279" s="129">
        <f t="shared" si="209"/>
        <v>7.2629790181604061</v>
      </c>
      <c r="AR279" s="134">
        <f t="shared" si="210"/>
        <v>111.01982213473764</v>
      </c>
      <c r="AS279" s="136">
        <v>119.90140790551665</v>
      </c>
      <c r="AT279" s="136">
        <v>111.01982213473764</v>
      </c>
      <c r="AU279" s="129">
        <f t="shared" si="190"/>
        <v>8.8815857707790116</v>
      </c>
      <c r="AV279" s="134">
        <f t="shared" si="191"/>
        <v>119.90140790551665</v>
      </c>
      <c r="AW279" s="135">
        <f t="shared" si="192"/>
        <v>9.5921126324413315</v>
      </c>
      <c r="AX279" s="135">
        <f t="shared" si="193"/>
        <v>129.49352053795798</v>
      </c>
      <c r="AY279" s="136">
        <v>129.49352053795798</v>
      </c>
      <c r="AZ279" s="135">
        <f t="shared" si="194"/>
        <v>11.654416848416218</v>
      </c>
      <c r="BA279" s="135">
        <f t="shared" si="195"/>
        <v>141.1479373863742</v>
      </c>
      <c r="BB279" s="136">
        <v>141.1479373863742</v>
      </c>
      <c r="BC279" s="135">
        <f t="shared" si="196"/>
        <v>12.703314364773677</v>
      </c>
      <c r="BD279" s="135">
        <f t="shared" si="197"/>
        <v>153.85125175114788</v>
      </c>
      <c r="BE279" s="136">
        <v>153.85125175114788</v>
      </c>
      <c r="BF279" s="135">
        <f t="shared" si="198"/>
        <v>13.846612657603309</v>
      </c>
      <c r="BG279" s="135">
        <f t="shared" si="199"/>
        <v>167.6978644087512</v>
      </c>
      <c r="BH279" s="136">
        <v>187.82160813780135</v>
      </c>
      <c r="BI279" s="136">
        <v>167.6978644087512</v>
      </c>
      <c r="BJ279" s="135">
        <f t="shared" si="186"/>
        <v>20.123743729050144</v>
      </c>
      <c r="BK279" s="135">
        <f t="shared" si="187"/>
        <v>187.82160813780135</v>
      </c>
      <c r="BL279" s="135">
        <f t="shared" si="188"/>
        <v>7.5128643255120542</v>
      </c>
      <c r="BM279" s="135">
        <f t="shared" si="189"/>
        <v>195.3344724633134</v>
      </c>
      <c r="BN279" s="136">
        <v>205.10119608647906</v>
      </c>
      <c r="BO279" s="136">
        <v>195.3344724633134</v>
      </c>
      <c r="BP279" s="135">
        <f t="shared" si="220"/>
        <v>9.7667236231656709</v>
      </c>
      <c r="BQ279" s="135">
        <f t="shared" si="221"/>
        <v>205.10119608647906</v>
      </c>
      <c r="BR279" s="135">
        <f t="shared" si="222"/>
        <v>26.663155491242279</v>
      </c>
      <c r="BS279" s="135">
        <f t="shared" si="223"/>
        <v>231.76435157772136</v>
      </c>
      <c r="BT279" s="136">
        <v>243.35256915660742</v>
      </c>
      <c r="BU279" s="129">
        <f t="shared" si="224"/>
        <v>36.502885373491111</v>
      </c>
      <c r="BV279" s="136">
        <v>231.76435157772136</v>
      </c>
      <c r="BW279" s="135">
        <f t="shared" si="225"/>
        <v>11.588217578886068</v>
      </c>
      <c r="BX279" s="135">
        <f t="shared" si="226"/>
        <v>243.35256915660742</v>
      </c>
      <c r="BY279" s="132">
        <f t="shared" si="227"/>
        <v>279.85545453009854</v>
      </c>
    </row>
    <row r="280" spans="1:77" ht="18" customHeight="1" x14ac:dyDescent="0.3">
      <c r="A280" s="5"/>
      <c r="B280" s="338"/>
      <c r="C280" s="317"/>
      <c r="D280" s="318"/>
      <c r="E280" s="318"/>
      <c r="F280" s="319"/>
      <c r="G280" s="319"/>
      <c r="H280" s="319"/>
      <c r="I280" s="320"/>
      <c r="J280" s="93"/>
      <c r="K280" s="57">
        <v>204.38880367500002</v>
      </c>
      <c r="M280" s="136">
        <v>143.32046091999999</v>
      </c>
      <c r="N280" s="136">
        <v>135.20798199999999</v>
      </c>
      <c r="O280" s="129">
        <f t="shared" si="185"/>
        <v>8.1124789199999991</v>
      </c>
      <c r="P280" s="132">
        <f t="shared" si="215"/>
        <v>143.32046091999999</v>
      </c>
      <c r="Q280" s="129">
        <f t="shared" si="216"/>
        <v>18.631659919600001</v>
      </c>
      <c r="R280" s="132">
        <f t="shared" si="217"/>
        <v>161.95212083959998</v>
      </c>
      <c r="S280" s="136">
        <v>161.95212083959998</v>
      </c>
      <c r="T280" s="129">
        <f t="shared" si="218"/>
        <v>16.195212083959998</v>
      </c>
      <c r="U280" s="133">
        <f t="shared" si="219"/>
        <v>178.14733292355999</v>
      </c>
      <c r="V280" s="136">
        <v>178.14733292355999</v>
      </c>
      <c r="W280" s="129">
        <f t="shared" si="213"/>
        <v>10.688839975413599</v>
      </c>
      <c r="X280" s="132">
        <f t="shared" si="214"/>
        <v>188.83617289897359</v>
      </c>
      <c r="Y280" s="136">
        <v>188.83617289897359</v>
      </c>
      <c r="Z280" s="129">
        <f t="shared" si="211"/>
        <v>15.106893831917887</v>
      </c>
      <c r="AA280" s="132">
        <f t="shared" si="212"/>
        <v>203.94306673089147</v>
      </c>
      <c r="AB280" s="132">
        <f t="shared" si="228"/>
        <v>804.12586336245909</v>
      </c>
      <c r="AC280" s="136">
        <v>203.94306673089147</v>
      </c>
      <c r="AD280" s="129">
        <f t="shared" si="207"/>
        <v>20.394306673089147</v>
      </c>
      <c r="AE280" s="134">
        <f t="shared" si="208"/>
        <v>224.33737340398062</v>
      </c>
      <c r="AF280" s="136">
        <v>240.04098954225927</v>
      </c>
      <c r="AG280" s="136">
        <v>224.33737340398062</v>
      </c>
      <c r="AH280" s="129">
        <f t="shared" si="205"/>
        <v>15.703616138278644</v>
      </c>
      <c r="AI280" s="132">
        <f t="shared" si="206"/>
        <v>240.04098954225927</v>
      </c>
      <c r="AK280" s="132">
        <f t="shared" si="201"/>
        <v>36.006148431338893</v>
      </c>
      <c r="AL280" s="134">
        <f t="shared" si="202"/>
        <v>276.04713797359818</v>
      </c>
      <c r="AM280" s="129">
        <f t="shared" si="203"/>
        <v>64.330069068996721</v>
      </c>
      <c r="AN280" s="134">
        <f t="shared" si="204"/>
        <v>868.45593243145584</v>
      </c>
      <c r="AP280" s="136">
        <v>298.13090901148604</v>
      </c>
      <c r="AQ280" s="129">
        <f t="shared" si="209"/>
        <v>20.869163630804024</v>
      </c>
      <c r="AR280" s="134">
        <f t="shared" si="210"/>
        <v>319.00007264229009</v>
      </c>
      <c r="AS280" s="136">
        <v>344.52007845367331</v>
      </c>
      <c r="AT280" s="136">
        <v>319.00007264229009</v>
      </c>
      <c r="AU280" s="129">
        <f t="shared" si="190"/>
        <v>25.520005811383207</v>
      </c>
      <c r="AV280" s="134">
        <f t="shared" si="191"/>
        <v>344.52007845367331</v>
      </c>
      <c r="AW280" s="135">
        <f t="shared" si="192"/>
        <v>27.561606276293865</v>
      </c>
      <c r="AX280" s="135">
        <f t="shared" si="193"/>
        <v>372.08168472996715</v>
      </c>
      <c r="AY280" s="136">
        <v>372.08168472996715</v>
      </c>
      <c r="AZ280" s="135">
        <f t="shared" si="194"/>
        <v>33.487351625697045</v>
      </c>
      <c r="BA280" s="135">
        <f t="shared" si="195"/>
        <v>405.5690363556642</v>
      </c>
      <c r="BB280" s="136">
        <v>405.5690363556642</v>
      </c>
      <c r="BC280" s="135">
        <f t="shared" si="196"/>
        <v>36.501213272009778</v>
      </c>
      <c r="BD280" s="135">
        <f t="shared" si="197"/>
        <v>442.070249627674</v>
      </c>
      <c r="BE280" s="136">
        <v>442.070249627674</v>
      </c>
      <c r="BF280" s="135">
        <f t="shared" si="198"/>
        <v>39.78632246649066</v>
      </c>
      <c r="BG280" s="135">
        <f t="shared" si="199"/>
        <v>481.85657209416468</v>
      </c>
      <c r="BH280" s="136">
        <v>539.67936074546446</v>
      </c>
      <c r="BI280" s="136">
        <v>481.85657209416468</v>
      </c>
      <c r="BJ280" s="135">
        <f t="shared" si="186"/>
        <v>57.82278865129976</v>
      </c>
      <c r="BK280" s="135">
        <f t="shared" si="187"/>
        <v>539.67936074546446</v>
      </c>
      <c r="BL280" s="135">
        <f t="shared" si="188"/>
        <v>21.587174429818578</v>
      </c>
      <c r="BM280" s="135">
        <f t="shared" si="189"/>
        <v>561.26653517528302</v>
      </c>
      <c r="BN280" s="136">
        <v>589.32986193404713</v>
      </c>
      <c r="BO280" s="136">
        <v>561.26653517528302</v>
      </c>
      <c r="BP280" s="135">
        <f t="shared" si="220"/>
        <v>28.063326758764152</v>
      </c>
      <c r="BQ280" s="135">
        <f t="shared" si="221"/>
        <v>589.32986193404713</v>
      </c>
      <c r="BR280" s="135">
        <f t="shared" si="222"/>
        <v>76.612882051426126</v>
      </c>
      <c r="BS280" s="135">
        <f t="shared" si="223"/>
        <v>665.94274398547327</v>
      </c>
      <c r="BT280" s="136">
        <v>699.23988118474699</v>
      </c>
      <c r="BU280" s="129">
        <f t="shared" si="224"/>
        <v>104.88598217771205</v>
      </c>
      <c r="BV280" s="136">
        <v>665.94274398547327</v>
      </c>
      <c r="BW280" s="135">
        <f t="shared" si="225"/>
        <v>33.297137199273664</v>
      </c>
      <c r="BX280" s="135">
        <f t="shared" si="226"/>
        <v>699.23988118474699</v>
      </c>
      <c r="BY280" s="132">
        <f t="shared" si="227"/>
        <v>804.12586336245909</v>
      </c>
    </row>
    <row r="281" spans="1:77" ht="18" customHeight="1" thickBot="1" x14ac:dyDescent="0.35">
      <c r="A281" s="5"/>
      <c r="B281" s="107"/>
      <c r="C281" s="108"/>
      <c r="D281" s="109"/>
      <c r="E281" s="109"/>
      <c r="F281" s="110"/>
      <c r="G281" s="110"/>
      <c r="H281" s="110"/>
      <c r="I281" s="111"/>
      <c r="J281" s="94"/>
      <c r="K281" s="57"/>
      <c r="M281" s="136">
        <v>54.053249919999999</v>
      </c>
      <c r="N281" s="136">
        <v>50.993631999999998</v>
      </c>
      <c r="O281" s="129">
        <f t="shared" si="185"/>
        <v>3.05961792</v>
      </c>
      <c r="P281" s="132">
        <f t="shared" si="215"/>
        <v>54.053249919999999</v>
      </c>
      <c r="Q281" s="129">
        <f t="shared" si="216"/>
        <v>7.0269224896000004</v>
      </c>
      <c r="R281" s="132">
        <f t="shared" si="217"/>
        <v>61.080172409599996</v>
      </c>
      <c r="S281" s="136">
        <v>61.080172409599996</v>
      </c>
      <c r="T281" s="129">
        <f t="shared" si="218"/>
        <v>6.1080172409599998</v>
      </c>
      <c r="U281" s="133">
        <f t="shared" si="219"/>
        <v>67.188189650559991</v>
      </c>
      <c r="V281" s="136">
        <v>67.188189650559991</v>
      </c>
      <c r="W281" s="129">
        <f t="shared" si="213"/>
        <v>4.0312913790335996</v>
      </c>
      <c r="X281" s="132">
        <f t="shared" si="214"/>
        <v>71.219481029593595</v>
      </c>
      <c r="Y281" s="136">
        <v>71.219481029593595</v>
      </c>
      <c r="Z281" s="129">
        <f t="shared" si="211"/>
        <v>5.6975584823674872</v>
      </c>
      <c r="AA281" s="132">
        <f t="shared" si="212"/>
        <v>76.917039511961079</v>
      </c>
      <c r="AB281" s="132">
        <f t="shared" si="228"/>
        <v>314.60000000000002</v>
      </c>
      <c r="AC281" s="136">
        <v>76.917039511961079</v>
      </c>
      <c r="AD281" s="129">
        <f t="shared" si="207"/>
        <v>7.6917039511961081</v>
      </c>
      <c r="AE281" s="134">
        <f t="shared" si="208"/>
        <v>84.608743463157182</v>
      </c>
      <c r="AF281" s="136">
        <v>90.53135550557819</v>
      </c>
      <c r="AG281" s="136">
        <v>84.608743463157182</v>
      </c>
      <c r="AH281" s="129">
        <f t="shared" si="205"/>
        <v>5.9226120424210027</v>
      </c>
      <c r="AI281" s="132">
        <f t="shared" si="206"/>
        <v>90.53135550557819</v>
      </c>
      <c r="AK281" s="132">
        <f t="shared" si="201"/>
        <v>13.579703325836729</v>
      </c>
      <c r="AL281" s="134">
        <f t="shared" si="202"/>
        <v>104.11105883141492</v>
      </c>
      <c r="AM281" s="129">
        <f t="shared" si="203"/>
        <v>25.168000000000003</v>
      </c>
      <c r="AN281" s="134">
        <f t="shared" si="204"/>
        <v>339.76800000000003</v>
      </c>
      <c r="AP281" s="136">
        <v>112.43994353792812</v>
      </c>
      <c r="AQ281" s="129">
        <f t="shared" si="209"/>
        <v>7.8707960476549683</v>
      </c>
      <c r="AR281" s="134">
        <f t="shared" si="210"/>
        <v>120.31073958558308</v>
      </c>
      <c r="AS281" s="136">
        <v>129.93559875242971</v>
      </c>
      <c r="AT281" s="136">
        <v>120.31073958558308</v>
      </c>
      <c r="AU281" s="129">
        <f t="shared" si="190"/>
        <v>9.6248591668466457</v>
      </c>
      <c r="AV281" s="134">
        <f t="shared" si="191"/>
        <v>129.93559875242971</v>
      </c>
      <c r="AW281" s="135">
        <f t="shared" si="192"/>
        <v>10.394847900194376</v>
      </c>
      <c r="AX281" s="135">
        <f t="shared" si="193"/>
        <v>140.33044665262409</v>
      </c>
      <c r="AY281" s="136">
        <v>140.33044665262409</v>
      </c>
      <c r="AZ281" s="135">
        <f t="shared" si="194"/>
        <v>12.629740198736167</v>
      </c>
      <c r="BA281" s="135">
        <f t="shared" si="195"/>
        <v>152.96018685136025</v>
      </c>
      <c r="BB281" s="136">
        <v>152.96018685136025</v>
      </c>
      <c r="BC281" s="135">
        <f t="shared" si="196"/>
        <v>13.766416816622423</v>
      </c>
      <c r="BD281" s="135">
        <f t="shared" si="197"/>
        <v>166.72660366798266</v>
      </c>
      <c r="BE281" s="136">
        <v>166.72660366798266</v>
      </c>
      <c r="BF281" s="135">
        <f t="shared" si="198"/>
        <v>15.00539433011844</v>
      </c>
      <c r="BG281" s="135">
        <f t="shared" si="199"/>
        <v>181.73199799810109</v>
      </c>
      <c r="BH281" s="136">
        <v>203.53983775787322</v>
      </c>
      <c r="BI281" s="136">
        <v>181.73199799810109</v>
      </c>
      <c r="BJ281" s="135">
        <f t="shared" si="186"/>
        <v>21.807839759772129</v>
      </c>
      <c r="BK281" s="135">
        <f t="shared" si="187"/>
        <v>203.53983775787322</v>
      </c>
      <c r="BL281" s="135">
        <f t="shared" si="188"/>
        <v>8.1415935103149284</v>
      </c>
      <c r="BM281" s="135">
        <f t="shared" si="189"/>
        <v>211.68143126818813</v>
      </c>
      <c r="BN281" s="136">
        <v>222.26550283159753</v>
      </c>
      <c r="BO281" s="136">
        <v>211.68143126818813</v>
      </c>
      <c r="BP281" s="135">
        <f t="shared" si="220"/>
        <v>10.584071563409408</v>
      </c>
      <c r="BQ281" s="135">
        <f t="shared" si="221"/>
        <v>222.26550283159753</v>
      </c>
      <c r="BR281" s="135">
        <f t="shared" si="222"/>
        <v>28.89451536810768</v>
      </c>
      <c r="BS281" s="135">
        <f t="shared" si="223"/>
        <v>251.16001819970521</v>
      </c>
      <c r="BT281" s="136">
        <v>263.71801910969049</v>
      </c>
      <c r="BU281" s="129">
        <f t="shared" si="224"/>
        <v>39.557702866453575</v>
      </c>
      <c r="BV281" s="136">
        <v>251.16001819970521</v>
      </c>
      <c r="BW281" s="135">
        <f t="shared" si="225"/>
        <v>12.55800090998526</v>
      </c>
      <c r="BX281" s="135">
        <f t="shared" si="226"/>
        <v>263.71801910969049</v>
      </c>
      <c r="BY281" s="132">
        <f t="shared" si="227"/>
        <v>303.27572197614404</v>
      </c>
    </row>
    <row r="282" spans="1:77" ht="18" customHeight="1" x14ac:dyDescent="0.3">
      <c r="A282" s="5"/>
      <c r="B282" s="89" t="s">
        <v>434</v>
      </c>
      <c r="C282" s="103"/>
      <c r="D282" s="104" t="s">
        <v>16</v>
      </c>
      <c r="E282" s="90" t="s">
        <v>300</v>
      </c>
      <c r="F282" s="105"/>
      <c r="G282" s="105"/>
      <c r="H282" s="105"/>
      <c r="I282" s="106" t="s">
        <v>9</v>
      </c>
      <c r="J282" s="91">
        <f t="shared" ref="J282:J290" si="229">K282*$K$6</f>
        <v>8090.8367362625941</v>
      </c>
      <c r="K282" s="57">
        <v>256.25989052210224</v>
      </c>
      <c r="M282" s="136">
        <v>59.383410449743351</v>
      </c>
      <c r="N282" s="136">
        <v>56.022085329946556</v>
      </c>
      <c r="O282" s="129">
        <f t="shared" si="185"/>
        <v>3.3613251197967937</v>
      </c>
      <c r="P282" s="132">
        <f t="shared" si="215"/>
        <v>59.383410449743351</v>
      </c>
      <c r="Q282" s="129">
        <f t="shared" si="216"/>
        <v>7.7198433584666368</v>
      </c>
      <c r="R282" s="132">
        <f t="shared" si="217"/>
        <v>67.103253808209985</v>
      </c>
      <c r="S282" s="136">
        <v>67.103253808209985</v>
      </c>
      <c r="T282" s="129">
        <f t="shared" si="218"/>
        <v>6.7103253808209988</v>
      </c>
      <c r="U282" s="133">
        <f t="shared" si="219"/>
        <v>73.813579189030989</v>
      </c>
      <c r="V282" s="136">
        <v>73.813579189030989</v>
      </c>
      <c r="W282" s="129">
        <f t="shared" si="213"/>
        <v>4.428814751341859</v>
      </c>
      <c r="X282" s="132">
        <f t="shared" si="214"/>
        <v>78.24239394037285</v>
      </c>
      <c r="Y282" s="136">
        <v>78.24239394037285</v>
      </c>
      <c r="Z282" s="129">
        <f t="shared" si="211"/>
        <v>6.2593915152298276</v>
      </c>
      <c r="AA282" s="132">
        <f t="shared" si="212"/>
        <v>84.501785455602672</v>
      </c>
      <c r="AB282" s="132">
        <f t="shared" si="228"/>
        <v>360.65</v>
      </c>
      <c r="AC282" s="136">
        <v>84.501785455602672</v>
      </c>
      <c r="AD282" s="129">
        <f t="shared" si="207"/>
        <v>8.4501785455602665</v>
      </c>
      <c r="AE282" s="134">
        <f t="shared" si="208"/>
        <v>92.951964001162935</v>
      </c>
      <c r="AF282" s="136">
        <v>99.458601481244344</v>
      </c>
      <c r="AG282" s="136">
        <v>92.951964001162935</v>
      </c>
      <c r="AH282" s="129">
        <f t="shared" si="205"/>
        <v>6.5066374800814053</v>
      </c>
      <c r="AI282" s="132">
        <f t="shared" si="206"/>
        <v>99.458601481244344</v>
      </c>
      <c r="AK282" s="132">
        <f t="shared" si="201"/>
        <v>14.918790222186653</v>
      </c>
      <c r="AL282" s="134">
        <f t="shared" si="202"/>
        <v>114.377391703431</v>
      </c>
      <c r="AM282" s="129">
        <f t="shared" si="203"/>
        <v>28.851999999999997</v>
      </c>
      <c r="AN282" s="134">
        <f t="shared" si="204"/>
        <v>389.50199999999995</v>
      </c>
      <c r="AP282" s="136">
        <v>123.52758303970548</v>
      </c>
      <c r="AQ282" s="129">
        <f t="shared" si="209"/>
        <v>8.6469308127793845</v>
      </c>
      <c r="AR282" s="134">
        <f t="shared" si="210"/>
        <v>132.17451385248486</v>
      </c>
      <c r="AS282" s="136">
        <v>142.74847496068367</v>
      </c>
      <c r="AT282" s="136">
        <v>132.17451385248486</v>
      </c>
      <c r="AU282" s="129">
        <f t="shared" si="190"/>
        <v>10.573961108198789</v>
      </c>
      <c r="AV282" s="134">
        <f t="shared" si="191"/>
        <v>142.74847496068367</v>
      </c>
      <c r="AW282" s="135">
        <f t="shared" si="192"/>
        <v>11.419877996854693</v>
      </c>
      <c r="AX282" s="135">
        <f t="shared" si="193"/>
        <v>154.16835295753836</v>
      </c>
      <c r="AY282" s="136">
        <v>154.16835295753836</v>
      </c>
      <c r="AZ282" s="135">
        <f t="shared" si="194"/>
        <v>13.875151766178453</v>
      </c>
      <c r="BA282" s="135">
        <f t="shared" si="195"/>
        <v>168.04350472371681</v>
      </c>
      <c r="BB282" s="136">
        <v>168.04350472371681</v>
      </c>
      <c r="BC282" s="135">
        <f t="shared" si="196"/>
        <v>15.123915425134513</v>
      </c>
      <c r="BD282" s="135">
        <f t="shared" si="197"/>
        <v>183.16742014885131</v>
      </c>
      <c r="BE282" s="136">
        <v>183.16742014885131</v>
      </c>
      <c r="BF282" s="135">
        <f t="shared" si="198"/>
        <v>16.485067813396618</v>
      </c>
      <c r="BG282" s="135">
        <f t="shared" si="199"/>
        <v>199.65248796224793</v>
      </c>
      <c r="BH282" s="136">
        <v>223.61078651771768</v>
      </c>
      <c r="BI282" s="136">
        <v>199.65248796224793</v>
      </c>
      <c r="BJ282" s="135">
        <f t="shared" si="186"/>
        <v>23.958298555469753</v>
      </c>
      <c r="BK282" s="135">
        <f t="shared" si="187"/>
        <v>223.61078651771768</v>
      </c>
      <c r="BL282" s="135">
        <f t="shared" si="188"/>
        <v>8.9444314607087065</v>
      </c>
      <c r="BM282" s="135">
        <f t="shared" si="189"/>
        <v>232.55521797842638</v>
      </c>
      <c r="BN282" s="136">
        <v>244.18297887734769</v>
      </c>
      <c r="BO282" s="136">
        <v>232.55521797842638</v>
      </c>
      <c r="BP282" s="135">
        <f t="shared" si="220"/>
        <v>11.62776089892132</v>
      </c>
      <c r="BQ282" s="135">
        <f t="shared" si="221"/>
        <v>244.18297887734769</v>
      </c>
      <c r="BR282" s="135">
        <f t="shared" si="222"/>
        <v>31.743787254055199</v>
      </c>
      <c r="BS282" s="135">
        <f t="shared" si="223"/>
        <v>275.92676613140287</v>
      </c>
      <c r="BT282" s="136">
        <v>289.72310443797301</v>
      </c>
      <c r="BU282" s="129">
        <f t="shared" si="224"/>
        <v>43.458465665695954</v>
      </c>
      <c r="BV282" s="136">
        <v>275.92676613140287</v>
      </c>
      <c r="BW282" s="135">
        <f t="shared" si="225"/>
        <v>13.796338306570144</v>
      </c>
      <c r="BX282" s="135">
        <f t="shared" si="226"/>
        <v>289.72310443797301</v>
      </c>
      <c r="BY282" s="132">
        <f t="shared" si="227"/>
        <v>333.18157010366895</v>
      </c>
    </row>
    <row r="283" spans="1:77" ht="18" customHeight="1" x14ac:dyDescent="0.3">
      <c r="A283" s="5"/>
      <c r="B283" s="92" t="s">
        <v>269</v>
      </c>
      <c r="C283" s="95"/>
      <c r="D283" s="88" t="s">
        <v>16</v>
      </c>
      <c r="E283" s="88" t="s">
        <v>223</v>
      </c>
      <c r="F283" s="96"/>
      <c r="G283" s="96"/>
      <c r="H283" s="96"/>
      <c r="I283" s="97" t="s">
        <v>9</v>
      </c>
      <c r="J283" s="93">
        <f t="shared" si="229"/>
        <v>22834.943797369713</v>
      </c>
      <c r="K283" s="57">
        <v>723.24784053118719</v>
      </c>
      <c r="M283" s="136">
        <v>54.053249919999999</v>
      </c>
      <c r="N283" s="136">
        <v>50.993631999999998</v>
      </c>
      <c r="O283" s="129">
        <f t="shared" si="185"/>
        <v>3.05961792</v>
      </c>
      <c r="P283" s="132">
        <f t="shared" si="215"/>
        <v>54.053249919999999</v>
      </c>
      <c r="Q283" s="129">
        <f t="shared" si="216"/>
        <v>7.0269224896000004</v>
      </c>
      <c r="R283" s="132">
        <f t="shared" si="217"/>
        <v>61.080172409599996</v>
      </c>
      <c r="S283" s="136">
        <v>61.080172409599996</v>
      </c>
      <c r="T283" s="129">
        <f t="shared" si="218"/>
        <v>6.1080172409599998</v>
      </c>
      <c r="U283" s="133">
        <f t="shared" si="219"/>
        <v>67.188189650559991</v>
      </c>
      <c r="V283" s="136">
        <v>67.188189650559991</v>
      </c>
      <c r="W283" s="129">
        <f t="shared" si="213"/>
        <v>4.0312913790335996</v>
      </c>
      <c r="X283" s="132">
        <f t="shared" si="214"/>
        <v>71.219481029593595</v>
      </c>
      <c r="Y283" s="136">
        <v>71.219481029593595</v>
      </c>
      <c r="Z283" s="129">
        <f t="shared" si="211"/>
        <v>5.6975584823674872</v>
      </c>
      <c r="AA283" s="132">
        <f t="shared" si="212"/>
        <v>76.917039511961079</v>
      </c>
      <c r="AB283" s="132">
        <f t="shared" si="228"/>
        <v>314.60000000000002</v>
      </c>
      <c r="AC283" s="136">
        <v>76.917039511961079</v>
      </c>
      <c r="AD283" s="129">
        <f t="shared" si="207"/>
        <v>7.6917039511961081</v>
      </c>
      <c r="AE283" s="134">
        <f t="shared" si="208"/>
        <v>84.608743463157182</v>
      </c>
      <c r="AF283" s="136">
        <v>90.53135550557819</v>
      </c>
      <c r="AG283" s="136">
        <v>84.608743463157182</v>
      </c>
      <c r="AH283" s="129">
        <f t="shared" si="205"/>
        <v>5.9226120424210027</v>
      </c>
      <c r="AI283" s="132">
        <f t="shared" si="206"/>
        <v>90.53135550557819</v>
      </c>
      <c r="AK283" s="132">
        <f t="shared" si="201"/>
        <v>13.579703325836729</v>
      </c>
      <c r="AL283" s="134">
        <f t="shared" si="202"/>
        <v>104.11105883141492</v>
      </c>
      <c r="AM283" s="129">
        <f t="shared" si="203"/>
        <v>25.168000000000003</v>
      </c>
      <c r="AN283" s="134">
        <f t="shared" si="204"/>
        <v>339.76800000000003</v>
      </c>
      <c r="AP283" s="136">
        <v>112.43994353792812</v>
      </c>
      <c r="AQ283" s="129">
        <f t="shared" si="209"/>
        <v>7.8707960476549683</v>
      </c>
      <c r="AR283" s="134">
        <f t="shared" si="210"/>
        <v>120.31073958558308</v>
      </c>
      <c r="AS283" s="136">
        <v>129.93559875242971</v>
      </c>
      <c r="AT283" s="136">
        <v>120.31073958558308</v>
      </c>
      <c r="AU283" s="129">
        <f t="shared" si="190"/>
        <v>9.6248591668466457</v>
      </c>
      <c r="AV283" s="134">
        <f t="shared" si="191"/>
        <v>129.93559875242971</v>
      </c>
      <c r="AW283" s="135">
        <f t="shared" si="192"/>
        <v>10.394847900194376</v>
      </c>
      <c r="AX283" s="135">
        <f t="shared" si="193"/>
        <v>140.33044665262409</v>
      </c>
      <c r="AY283" s="136">
        <v>140.33044665262409</v>
      </c>
      <c r="AZ283" s="135">
        <f t="shared" si="194"/>
        <v>12.629740198736167</v>
      </c>
      <c r="BA283" s="135">
        <f t="shared" si="195"/>
        <v>152.96018685136025</v>
      </c>
      <c r="BB283" s="136">
        <v>152.96018685136025</v>
      </c>
      <c r="BC283" s="135">
        <f t="shared" si="196"/>
        <v>13.766416816622423</v>
      </c>
      <c r="BD283" s="135">
        <f t="shared" si="197"/>
        <v>166.72660366798266</v>
      </c>
      <c r="BE283" s="136">
        <v>166.72660366798266</v>
      </c>
      <c r="BF283" s="135">
        <f t="shared" si="198"/>
        <v>15.00539433011844</v>
      </c>
      <c r="BG283" s="135">
        <f t="shared" si="199"/>
        <v>181.73199799810109</v>
      </c>
      <c r="BH283" s="136">
        <v>203.53983775787322</v>
      </c>
      <c r="BI283" s="136">
        <v>181.73199799810109</v>
      </c>
      <c r="BJ283" s="135">
        <f t="shared" si="186"/>
        <v>21.807839759772129</v>
      </c>
      <c r="BK283" s="135">
        <f t="shared" si="187"/>
        <v>203.53983775787322</v>
      </c>
      <c r="BL283" s="135">
        <f t="shared" si="188"/>
        <v>8.1415935103149284</v>
      </c>
      <c r="BM283" s="135">
        <f t="shared" si="189"/>
        <v>211.68143126818813</v>
      </c>
      <c r="BN283" s="136">
        <v>222.26550283159753</v>
      </c>
      <c r="BO283" s="136">
        <v>211.68143126818813</v>
      </c>
      <c r="BP283" s="135">
        <f t="shared" si="220"/>
        <v>10.584071563409408</v>
      </c>
      <c r="BQ283" s="135">
        <f t="shared" si="221"/>
        <v>222.26550283159753</v>
      </c>
      <c r="BR283" s="135">
        <f t="shared" si="222"/>
        <v>28.89451536810768</v>
      </c>
      <c r="BS283" s="135">
        <f t="shared" si="223"/>
        <v>251.16001819970521</v>
      </c>
      <c r="BT283" s="136">
        <v>263.71801910969049</v>
      </c>
      <c r="BU283" s="129">
        <f t="shared" si="224"/>
        <v>39.557702866453575</v>
      </c>
      <c r="BV283" s="136">
        <v>251.16001819970521</v>
      </c>
      <c r="BW283" s="135">
        <f t="shared" si="225"/>
        <v>12.55800090998526</v>
      </c>
      <c r="BX283" s="135">
        <f t="shared" si="226"/>
        <v>263.71801910969049</v>
      </c>
      <c r="BY283" s="132">
        <f t="shared" si="227"/>
        <v>303.27572197614404</v>
      </c>
    </row>
    <row r="284" spans="1:77" ht="18" customHeight="1" x14ac:dyDescent="0.3">
      <c r="A284" s="5"/>
      <c r="B284" s="92" t="s">
        <v>304</v>
      </c>
      <c r="C284" s="95"/>
      <c r="D284" s="88" t="s">
        <v>16</v>
      </c>
      <c r="E284" s="88" t="s">
        <v>299</v>
      </c>
      <c r="F284" s="96"/>
      <c r="G284" s="96"/>
      <c r="H284" s="96"/>
      <c r="I284" s="97" t="s">
        <v>9</v>
      </c>
      <c r="J284" s="93">
        <f t="shared" si="229"/>
        <v>8835.8142499100777</v>
      </c>
      <c r="K284" s="57">
        <v>279.85545453009854</v>
      </c>
      <c r="M284" s="136">
        <v>58.152929240000006</v>
      </c>
      <c r="N284" s="136">
        <v>54.861254000000002</v>
      </c>
      <c r="O284" s="129">
        <f t="shared" si="185"/>
        <v>3.29167524</v>
      </c>
      <c r="P284" s="132">
        <f t="shared" si="215"/>
        <v>58.152929240000006</v>
      </c>
      <c r="Q284" s="129">
        <f t="shared" si="216"/>
        <v>7.5598808012000012</v>
      </c>
      <c r="R284" s="132">
        <f t="shared" si="217"/>
        <v>65.712810041200001</v>
      </c>
      <c r="S284" s="136">
        <v>65.712810041200001</v>
      </c>
      <c r="T284" s="129">
        <f t="shared" si="218"/>
        <v>6.5712810041199994</v>
      </c>
      <c r="U284" s="133">
        <f t="shared" si="219"/>
        <v>72.284091045319997</v>
      </c>
      <c r="V284" s="136">
        <v>72.284091045319997</v>
      </c>
      <c r="W284" s="129">
        <f t="shared" si="213"/>
        <v>4.3370454627191997</v>
      </c>
      <c r="X284" s="132">
        <f t="shared" si="214"/>
        <v>76.6211365080392</v>
      </c>
      <c r="Y284" s="136">
        <v>76.6211365080392</v>
      </c>
      <c r="Z284" s="129">
        <f t="shared" si="211"/>
        <v>6.129690920643136</v>
      </c>
      <c r="AA284" s="132">
        <f t="shared" si="212"/>
        <v>82.750827428682342</v>
      </c>
      <c r="AB284" s="132">
        <f t="shared" si="228"/>
        <v>326.27772846944163</v>
      </c>
      <c r="AC284" s="136">
        <v>82.750827428682342</v>
      </c>
      <c r="AD284" s="129">
        <f t="shared" si="207"/>
        <v>8.2750827428682339</v>
      </c>
      <c r="AE284" s="134">
        <f t="shared" si="208"/>
        <v>91.025910171550578</v>
      </c>
      <c r="AF284" s="136">
        <v>97.397723883559124</v>
      </c>
      <c r="AG284" s="136">
        <v>91.025910171550578</v>
      </c>
      <c r="AH284" s="129">
        <f t="shared" si="205"/>
        <v>6.3718137120085405</v>
      </c>
      <c r="AI284" s="132">
        <f t="shared" si="206"/>
        <v>97.397723883559124</v>
      </c>
      <c r="AK284" s="132">
        <f t="shared" si="201"/>
        <v>14.60965858253387</v>
      </c>
      <c r="AL284" s="134">
        <f t="shared" si="202"/>
        <v>112.00738246609299</v>
      </c>
      <c r="AM284" s="129">
        <f t="shared" si="203"/>
        <v>26.10221827755533</v>
      </c>
      <c r="AN284" s="134">
        <f t="shared" si="204"/>
        <v>352.37994674699695</v>
      </c>
      <c r="AP284" s="136">
        <v>120.96797306338043</v>
      </c>
      <c r="AQ284" s="129">
        <f t="shared" si="209"/>
        <v>8.4677581144366307</v>
      </c>
      <c r="AR284" s="134">
        <f t="shared" si="210"/>
        <v>129.43573117781705</v>
      </c>
      <c r="AS284" s="136">
        <v>139.79058967204242</v>
      </c>
      <c r="AT284" s="136">
        <v>129.43573117781705</v>
      </c>
      <c r="AU284" s="129">
        <f t="shared" si="190"/>
        <v>10.354858494225363</v>
      </c>
      <c r="AV284" s="134">
        <f t="shared" si="191"/>
        <v>139.79058967204242</v>
      </c>
      <c r="AW284" s="135">
        <f t="shared" si="192"/>
        <v>11.183247173763393</v>
      </c>
      <c r="AX284" s="135">
        <f t="shared" si="193"/>
        <v>150.97383684580581</v>
      </c>
      <c r="AY284" s="136">
        <v>150.97383684580581</v>
      </c>
      <c r="AZ284" s="135">
        <f t="shared" si="194"/>
        <v>13.587645316122522</v>
      </c>
      <c r="BA284" s="135">
        <f t="shared" si="195"/>
        <v>164.56148216192832</v>
      </c>
      <c r="BB284" s="136">
        <v>164.56148216192832</v>
      </c>
      <c r="BC284" s="135">
        <f t="shared" si="196"/>
        <v>14.810533394573548</v>
      </c>
      <c r="BD284" s="135">
        <f t="shared" si="197"/>
        <v>179.37201555650188</v>
      </c>
      <c r="BE284" s="136">
        <v>179.37201555650188</v>
      </c>
      <c r="BF284" s="135">
        <f t="shared" si="198"/>
        <v>16.143481400085168</v>
      </c>
      <c r="BG284" s="135">
        <f t="shared" si="199"/>
        <v>195.51549695658704</v>
      </c>
      <c r="BH284" s="136">
        <v>218.97735659137749</v>
      </c>
      <c r="BI284" s="136">
        <v>195.51549695658704</v>
      </c>
      <c r="BJ284" s="135">
        <f t="shared" si="186"/>
        <v>23.461859634790446</v>
      </c>
      <c r="BK284" s="135">
        <f t="shared" si="187"/>
        <v>218.97735659137749</v>
      </c>
      <c r="BL284" s="135">
        <f t="shared" si="188"/>
        <v>8.7590942636550988</v>
      </c>
      <c r="BM284" s="135">
        <f t="shared" si="189"/>
        <v>227.73645085503259</v>
      </c>
      <c r="BN284" s="136">
        <v>239.1232733977842</v>
      </c>
      <c r="BO284" s="136">
        <v>227.73645085503259</v>
      </c>
      <c r="BP284" s="135">
        <f t="shared" si="220"/>
        <v>11.386822542751629</v>
      </c>
      <c r="BQ284" s="135">
        <f t="shared" si="221"/>
        <v>239.1232733977842</v>
      </c>
      <c r="BR284" s="135">
        <f t="shared" si="222"/>
        <v>31.086025541711948</v>
      </c>
      <c r="BS284" s="135">
        <f t="shared" si="223"/>
        <v>270.20929893949614</v>
      </c>
      <c r="BT284" s="136">
        <v>283.71976388647096</v>
      </c>
      <c r="BU284" s="129">
        <f t="shared" si="224"/>
        <v>42.557964582970648</v>
      </c>
      <c r="BV284" s="136">
        <v>270.20929893949614</v>
      </c>
      <c r="BW284" s="135">
        <f t="shared" si="225"/>
        <v>13.510464946974807</v>
      </c>
      <c r="BX284" s="135">
        <f t="shared" si="226"/>
        <v>283.71976388647096</v>
      </c>
      <c r="BY284" s="132">
        <f t="shared" si="227"/>
        <v>326.27772846944163</v>
      </c>
    </row>
    <row r="285" spans="1:77" ht="18" customHeight="1" thickBot="1" x14ac:dyDescent="0.35">
      <c r="A285" s="5"/>
      <c r="B285" s="92" t="s">
        <v>268</v>
      </c>
      <c r="C285" s="95"/>
      <c r="D285" s="88" t="s">
        <v>16</v>
      </c>
      <c r="E285" s="88" t="s">
        <v>224</v>
      </c>
      <c r="F285" s="96"/>
      <c r="G285" s="96"/>
      <c r="H285" s="96"/>
      <c r="I285" s="97" t="s">
        <v>9</v>
      </c>
      <c r="J285" s="93">
        <f t="shared" si="229"/>
        <v>25388.4876896516</v>
      </c>
      <c r="K285" s="57">
        <v>804.12586336245909</v>
      </c>
      <c r="M285" s="145">
        <v>396.8633852000001</v>
      </c>
      <c r="N285" s="145">
        <v>374.39942000000008</v>
      </c>
      <c r="O285" s="129">
        <f t="shared" si="185"/>
        <v>22.463965200000004</v>
      </c>
      <c r="P285" s="132">
        <f t="shared" si="215"/>
        <v>396.8633852000001</v>
      </c>
      <c r="Q285" s="129">
        <f t="shared" si="216"/>
        <v>51.59224007600001</v>
      </c>
      <c r="R285" s="132">
        <f t="shared" si="217"/>
        <v>448.45562527600009</v>
      </c>
      <c r="S285" s="145">
        <v>448.45562527600009</v>
      </c>
      <c r="T285" s="129">
        <f t="shared" si="218"/>
        <v>44.845562527600009</v>
      </c>
      <c r="U285" s="133">
        <f t="shared" si="219"/>
        <v>493.3011878036001</v>
      </c>
      <c r="V285" s="145">
        <v>493.3011878036001</v>
      </c>
      <c r="W285" s="129">
        <f t="shared" si="213"/>
        <v>29.598071268216003</v>
      </c>
      <c r="X285" s="132">
        <f t="shared" si="214"/>
        <v>522.89925907181612</v>
      </c>
      <c r="Y285" s="145">
        <v>522.89925907181612</v>
      </c>
      <c r="Z285" s="129">
        <f t="shared" si="211"/>
        <v>41.831940725745291</v>
      </c>
      <c r="AA285" s="132">
        <f t="shared" si="212"/>
        <v>564.73119979756143</v>
      </c>
      <c r="AB285" s="132">
        <f t="shared" si="228"/>
        <v>2120.6397554999999</v>
      </c>
      <c r="AC285" s="145">
        <v>564.73119979756143</v>
      </c>
      <c r="AD285" s="129">
        <f t="shared" si="207"/>
        <v>56.473119979756142</v>
      </c>
      <c r="AE285" s="134">
        <f t="shared" si="208"/>
        <v>621.20431977731755</v>
      </c>
      <c r="AF285" s="145">
        <v>664.68862216172977</v>
      </c>
      <c r="AG285" s="145">
        <v>621.20431977731755</v>
      </c>
      <c r="AH285" s="129">
        <f t="shared" si="205"/>
        <v>43.484302384412224</v>
      </c>
      <c r="AI285" s="132">
        <f t="shared" si="206"/>
        <v>664.68862216172977</v>
      </c>
      <c r="AK285" s="132">
        <f t="shared" si="201"/>
        <v>99.703293324259462</v>
      </c>
      <c r="AL285" s="134">
        <f t="shared" si="202"/>
        <v>764.39191548598922</v>
      </c>
      <c r="AM285" s="129">
        <f t="shared" si="203"/>
        <v>169.65118043999999</v>
      </c>
      <c r="AN285" s="134">
        <f t="shared" si="204"/>
        <v>2290.2909359400001</v>
      </c>
      <c r="AP285" s="145">
        <v>825.54326872486831</v>
      </c>
      <c r="AQ285" s="129">
        <f t="shared" si="209"/>
        <v>57.788028810740784</v>
      </c>
      <c r="AR285" s="134">
        <f t="shared" si="210"/>
        <v>883.33129753560911</v>
      </c>
      <c r="AS285" s="145">
        <v>953.99780133845786</v>
      </c>
      <c r="AT285" s="145">
        <v>883.33129753560911</v>
      </c>
      <c r="AU285" s="129">
        <f t="shared" si="190"/>
        <v>70.666503802848723</v>
      </c>
      <c r="AV285" s="134">
        <f t="shared" si="191"/>
        <v>953.99780133845786</v>
      </c>
      <c r="AW285" s="135">
        <f t="shared" si="192"/>
        <v>76.319824107076627</v>
      </c>
      <c r="AX285" s="135">
        <f t="shared" si="193"/>
        <v>1030.3176254455345</v>
      </c>
      <c r="AY285" s="145">
        <v>1030.3176254455345</v>
      </c>
      <c r="AZ285" s="135">
        <f t="shared" si="194"/>
        <v>92.728586290098093</v>
      </c>
      <c r="BA285" s="135">
        <f t="shared" si="195"/>
        <v>1123.0462117356326</v>
      </c>
      <c r="BB285" s="145">
        <v>1123.0462117356326</v>
      </c>
      <c r="BC285" s="135">
        <f t="shared" si="196"/>
        <v>101.07415905620694</v>
      </c>
      <c r="BD285" s="135">
        <f t="shared" si="197"/>
        <v>1224.1203707918396</v>
      </c>
      <c r="BE285" s="145">
        <v>1224.1203707918396</v>
      </c>
      <c r="BF285" s="135">
        <f t="shared" si="198"/>
        <v>110.17083337126557</v>
      </c>
      <c r="BG285" s="135">
        <f t="shared" si="199"/>
        <v>1334.2912041631052</v>
      </c>
      <c r="BH285" s="145">
        <v>1494.4061486626779</v>
      </c>
      <c r="BI285" s="145">
        <v>1334.2912041631052</v>
      </c>
      <c r="BJ285" s="135">
        <f t="shared" si="186"/>
        <v>160.11494449957263</v>
      </c>
      <c r="BK285" s="135">
        <f t="shared" si="187"/>
        <v>1494.4061486626779</v>
      </c>
      <c r="BL285" s="135">
        <f t="shared" si="188"/>
        <v>59.776245946507117</v>
      </c>
      <c r="BM285" s="135">
        <f t="shared" si="189"/>
        <v>1554.1823946091849</v>
      </c>
      <c r="BN285" s="137">
        <v>1554.18</v>
      </c>
      <c r="BO285" s="137">
        <v>1554.1823946091849</v>
      </c>
      <c r="BP285" s="135">
        <f t="shared" si="220"/>
        <v>77.70911973045925</v>
      </c>
      <c r="BQ285" s="135">
        <f t="shared" si="221"/>
        <v>1631.8915143396441</v>
      </c>
      <c r="BR285" s="135">
        <f t="shared" si="222"/>
        <v>202.04339999999999</v>
      </c>
      <c r="BS285" s="135">
        <f t="shared" si="223"/>
        <v>1756.2234000000001</v>
      </c>
      <c r="BT285" s="137">
        <v>1844.03457</v>
      </c>
      <c r="BU285" s="129">
        <f t="shared" si="224"/>
        <v>276.6051855</v>
      </c>
      <c r="BV285" s="137">
        <v>1756.2234000000001</v>
      </c>
      <c r="BW285" s="135">
        <f t="shared" si="225"/>
        <v>87.811170000000004</v>
      </c>
      <c r="BX285" s="135">
        <f t="shared" si="226"/>
        <v>1844.03457</v>
      </c>
      <c r="BY285" s="132">
        <f t="shared" si="227"/>
        <v>2120.6397554999999</v>
      </c>
    </row>
    <row r="286" spans="1:77" ht="18" customHeight="1" thickTop="1" thickBot="1" x14ac:dyDescent="0.35">
      <c r="A286" s="5"/>
      <c r="B286" s="92" t="s">
        <v>435</v>
      </c>
      <c r="C286" s="95">
        <v>8429</v>
      </c>
      <c r="D286" s="88" t="s">
        <v>16</v>
      </c>
      <c r="E286" s="88" t="s">
        <v>225</v>
      </c>
      <c r="F286" s="96">
        <v>90</v>
      </c>
      <c r="G286" s="96">
        <v>110</v>
      </c>
      <c r="H286" s="96">
        <v>9</v>
      </c>
      <c r="I286" s="97" t="s">
        <v>9</v>
      </c>
      <c r="J286" s="93">
        <f t="shared" si="229"/>
        <v>9932.7960846400001</v>
      </c>
      <c r="K286" s="57">
        <v>314.60000000000002</v>
      </c>
      <c r="M286" s="139"/>
      <c r="N286" s="139"/>
      <c r="P286" s="132"/>
      <c r="R286" s="132"/>
      <c r="S286" s="139"/>
      <c r="U286" s="133"/>
      <c r="V286" s="139"/>
      <c r="X286" s="132"/>
      <c r="Y286" s="139"/>
      <c r="AA286" s="132"/>
      <c r="AB286" s="132"/>
      <c r="AC286" s="139"/>
      <c r="AE286" s="134"/>
      <c r="AF286" s="139"/>
      <c r="AG286" s="139"/>
      <c r="AI286" s="132"/>
      <c r="AK286" s="132"/>
      <c r="AL286" s="134"/>
      <c r="AN286" s="134"/>
      <c r="AP286" s="139"/>
      <c r="AR286" s="134"/>
      <c r="AS286" s="139"/>
      <c r="AT286" s="139"/>
      <c r="AV286" s="134"/>
      <c r="AW286" s="135"/>
      <c r="AX286" s="135"/>
      <c r="AY286" s="139"/>
      <c r="AZ286" s="135"/>
      <c r="BA286" s="135"/>
      <c r="BB286" s="139"/>
      <c r="BC286" s="135"/>
      <c r="BD286" s="135"/>
      <c r="BE286" s="139"/>
      <c r="BF286" s="135"/>
      <c r="BG286" s="135"/>
      <c r="BH286" s="139"/>
      <c r="BI286" s="139"/>
      <c r="BJ286" s="135"/>
      <c r="BK286" s="135"/>
      <c r="BL286" s="135"/>
      <c r="BM286" s="135"/>
      <c r="BN286" s="169"/>
      <c r="BO286" s="169"/>
      <c r="BP286" s="135">
        <f t="shared" si="220"/>
        <v>0</v>
      </c>
      <c r="BQ286" s="135">
        <f t="shared" si="221"/>
        <v>0</v>
      </c>
      <c r="BR286" s="135">
        <f t="shared" si="222"/>
        <v>0</v>
      </c>
      <c r="BS286" s="135">
        <f t="shared" si="223"/>
        <v>0</v>
      </c>
      <c r="BT286" s="169"/>
      <c r="BU286" s="129">
        <f t="shared" si="224"/>
        <v>0</v>
      </c>
      <c r="BV286" s="169"/>
      <c r="BW286" s="135">
        <f t="shared" si="225"/>
        <v>0</v>
      </c>
      <c r="BX286" s="135">
        <f t="shared" si="226"/>
        <v>0</v>
      </c>
      <c r="BY286" s="132">
        <f t="shared" si="227"/>
        <v>0</v>
      </c>
    </row>
    <row r="287" spans="1:77" ht="18" customHeight="1" x14ac:dyDescent="0.3">
      <c r="A287" s="5"/>
      <c r="B287" s="92" t="s">
        <v>33</v>
      </c>
      <c r="C287" s="95">
        <v>9191</v>
      </c>
      <c r="D287" s="88" t="s">
        <v>16</v>
      </c>
      <c r="E287" s="311" t="s">
        <v>724</v>
      </c>
      <c r="F287" s="96">
        <v>90</v>
      </c>
      <c r="G287" s="96">
        <v>110</v>
      </c>
      <c r="H287" s="96">
        <v>7</v>
      </c>
      <c r="I287" s="97" t="s">
        <v>9</v>
      </c>
      <c r="J287" s="93">
        <f t="shared" si="229"/>
        <v>11386.72252996</v>
      </c>
      <c r="K287" s="57">
        <v>360.65</v>
      </c>
      <c r="M287" s="131">
        <v>24.910661439999998</v>
      </c>
      <c r="N287" s="131">
        <v>23.500623999999998</v>
      </c>
      <c r="O287" s="129">
        <f t="shared" si="185"/>
        <v>1.41003744</v>
      </c>
      <c r="P287" s="132">
        <f t="shared" si="215"/>
        <v>24.910661439999998</v>
      </c>
      <c r="Q287" s="129">
        <f t="shared" si="216"/>
        <v>3.2383859871999996</v>
      </c>
      <c r="R287" s="132">
        <f t="shared" si="217"/>
        <v>28.149047427199999</v>
      </c>
      <c r="S287" s="131">
        <v>28.149047427199999</v>
      </c>
      <c r="T287" s="129">
        <f t="shared" si="218"/>
        <v>2.8149047427199996</v>
      </c>
      <c r="U287" s="133">
        <f t="shared" si="219"/>
        <v>30.963952169919999</v>
      </c>
      <c r="V287" s="131">
        <v>30.963952169919999</v>
      </c>
      <c r="W287" s="129">
        <f t="shared" si="213"/>
        <v>1.8578371301951999</v>
      </c>
      <c r="X287" s="132">
        <f t="shared" si="214"/>
        <v>32.821789300115199</v>
      </c>
      <c r="Y287" s="131">
        <v>32.821789300115199</v>
      </c>
      <c r="Z287" s="129">
        <f t="shared" si="211"/>
        <v>2.625743144009216</v>
      </c>
      <c r="AA287" s="132">
        <f t="shared" si="212"/>
        <v>35.447532444124413</v>
      </c>
      <c r="AB287" s="132">
        <f t="shared" ref="AB287:AB293" si="230">K292</f>
        <v>139.76585763669277</v>
      </c>
      <c r="AC287" s="131">
        <v>35.447532444124413</v>
      </c>
      <c r="AD287" s="129">
        <f t="shared" si="207"/>
        <v>3.5447532444124414</v>
      </c>
      <c r="AE287" s="134">
        <f t="shared" si="208"/>
        <v>38.992285688536853</v>
      </c>
      <c r="AF287" s="131">
        <v>41.721745686734437</v>
      </c>
      <c r="AG287" s="131">
        <v>38.992285688536853</v>
      </c>
      <c r="AH287" s="129">
        <f t="shared" si="205"/>
        <v>2.72945999819758</v>
      </c>
      <c r="AI287" s="132">
        <f t="shared" si="206"/>
        <v>41.721745686734437</v>
      </c>
      <c r="AK287" s="132">
        <f t="shared" si="201"/>
        <v>6.2582618530101648</v>
      </c>
      <c r="AL287" s="134">
        <f t="shared" si="202"/>
        <v>47.980007539744605</v>
      </c>
      <c r="AM287" s="129">
        <f t="shared" si="203"/>
        <v>11.181268610935422</v>
      </c>
      <c r="AN287" s="134">
        <f t="shared" si="204"/>
        <v>150.9471262476282</v>
      </c>
      <c r="AP287" s="131">
        <v>51.81840814292417</v>
      </c>
      <c r="AQ287" s="129">
        <f t="shared" si="209"/>
        <v>3.6272885700046915</v>
      </c>
      <c r="AR287" s="134">
        <f t="shared" si="210"/>
        <v>55.445696712928864</v>
      </c>
      <c r="AS287" s="131">
        <v>59.881352449963174</v>
      </c>
      <c r="AT287" s="131">
        <v>55.445696712928864</v>
      </c>
      <c r="AU287" s="129">
        <f t="shared" si="190"/>
        <v>4.4356557370343088</v>
      </c>
      <c r="AV287" s="134">
        <f t="shared" si="191"/>
        <v>59.881352449963174</v>
      </c>
      <c r="AW287" s="135">
        <f t="shared" si="192"/>
        <v>4.7905081959970541</v>
      </c>
      <c r="AX287" s="135">
        <f t="shared" si="193"/>
        <v>64.671860645960223</v>
      </c>
      <c r="AY287" s="131">
        <v>64.671860645960223</v>
      </c>
      <c r="AZ287" s="135">
        <f t="shared" si="194"/>
        <v>5.8204674581364202</v>
      </c>
      <c r="BA287" s="135">
        <f t="shared" si="195"/>
        <v>70.492328104096643</v>
      </c>
      <c r="BB287" s="131">
        <v>70.492328104096643</v>
      </c>
      <c r="BC287" s="135">
        <f t="shared" si="196"/>
        <v>6.3443095293686982</v>
      </c>
      <c r="BD287" s="135">
        <f t="shared" si="197"/>
        <v>76.836637633465344</v>
      </c>
      <c r="BE287" s="131">
        <v>76.836637633465344</v>
      </c>
      <c r="BF287" s="135">
        <f t="shared" si="198"/>
        <v>6.915297387011881</v>
      </c>
      <c r="BG287" s="135">
        <f t="shared" si="199"/>
        <v>83.751935020477219</v>
      </c>
      <c r="BH287" s="131">
        <v>93.802167222934486</v>
      </c>
      <c r="BI287" s="131">
        <v>83.751935020477219</v>
      </c>
      <c r="BJ287" s="135">
        <f t="shared" si="186"/>
        <v>10.050232202457266</v>
      </c>
      <c r="BK287" s="135">
        <f t="shared" si="187"/>
        <v>93.802167222934486</v>
      </c>
      <c r="BL287" s="135">
        <f t="shared" si="188"/>
        <v>3.7520866889173794</v>
      </c>
      <c r="BM287" s="135">
        <f t="shared" si="189"/>
        <v>97.554253911851859</v>
      </c>
      <c r="BN287" s="131">
        <v>102.43196660744445</v>
      </c>
      <c r="BO287" s="131">
        <v>97.554253911851859</v>
      </c>
      <c r="BP287" s="135">
        <f t="shared" si="220"/>
        <v>4.8777126955925931</v>
      </c>
      <c r="BQ287" s="135">
        <f t="shared" si="221"/>
        <v>102.43196660744445</v>
      </c>
      <c r="BR287" s="135">
        <f t="shared" si="222"/>
        <v>13.316155658967778</v>
      </c>
      <c r="BS287" s="135">
        <f t="shared" si="223"/>
        <v>115.74812226641222</v>
      </c>
      <c r="BT287" s="131">
        <v>121.53552837973284</v>
      </c>
      <c r="BU287" s="129">
        <f t="shared" si="224"/>
        <v>18.230329256959926</v>
      </c>
      <c r="BV287" s="131">
        <v>115.74812226641222</v>
      </c>
      <c r="BW287" s="135">
        <f t="shared" si="225"/>
        <v>5.7874061133206114</v>
      </c>
      <c r="BX287" s="135">
        <f t="shared" si="226"/>
        <v>121.53552837973284</v>
      </c>
      <c r="BY287" s="132">
        <f t="shared" si="227"/>
        <v>139.76585763669277</v>
      </c>
    </row>
    <row r="288" spans="1:77" ht="18" customHeight="1" x14ac:dyDescent="0.3">
      <c r="A288" s="5"/>
      <c r="B288" s="92" t="s">
        <v>436</v>
      </c>
      <c r="C288" s="95">
        <v>7483</v>
      </c>
      <c r="D288" s="88" t="s">
        <v>16</v>
      </c>
      <c r="E288" s="88" t="s">
        <v>227</v>
      </c>
      <c r="F288" s="96">
        <v>85</v>
      </c>
      <c r="G288" s="96">
        <v>105</v>
      </c>
      <c r="H288" s="96">
        <v>12</v>
      </c>
      <c r="I288" s="97" t="s">
        <v>9</v>
      </c>
      <c r="J288" s="93">
        <f t="shared" si="229"/>
        <v>9932.7960846400001</v>
      </c>
      <c r="K288" s="57">
        <v>314.60000000000002</v>
      </c>
      <c r="M288" s="136">
        <v>23.876724719999999</v>
      </c>
      <c r="N288" s="136">
        <v>22.525212</v>
      </c>
      <c r="O288" s="129">
        <f t="shared" si="185"/>
        <v>1.3515127200000001</v>
      </c>
      <c r="P288" s="132">
        <f t="shared" si="215"/>
        <v>23.876724719999999</v>
      </c>
      <c r="Q288" s="129">
        <f t="shared" si="216"/>
        <v>3.1039742135999999</v>
      </c>
      <c r="R288" s="132">
        <f t="shared" si="217"/>
        <v>26.980698933599999</v>
      </c>
      <c r="S288" s="136">
        <v>26.980698933599999</v>
      </c>
      <c r="T288" s="129">
        <f t="shared" si="218"/>
        <v>2.69806989336</v>
      </c>
      <c r="U288" s="133">
        <f t="shared" si="219"/>
        <v>29.678768826959999</v>
      </c>
      <c r="V288" s="136">
        <v>29.678768826959999</v>
      </c>
      <c r="W288" s="129">
        <f t="shared" si="213"/>
        <v>1.7807261296176</v>
      </c>
      <c r="X288" s="132">
        <f t="shared" si="214"/>
        <v>31.459494956577601</v>
      </c>
      <c r="Y288" s="136">
        <v>31.459494956577601</v>
      </c>
      <c r="Z288" s="129">
        <f t="shared" si="211"/>
        <v>2.516759596526208</v>
      </c>
      <c r="AA288" s="132">
        <f t="shared" si="212"/>
        <v>33.976254553103807</v>
      </c>
      <c r="AB288" s="132">
        <f t="shared" si="230"/>
        <v>133.96476508999604</v>
      </c>
      <c r="AC288" s="136">
        <v>33.976254553103807</v>
      </c>
      <c r="AD288" s="129">
        <f t="shared" si="207"/>
        <v>3.3976254553103806</v>
      </c>
      <c r="AE288" s="134">
        <f t="shared" si="208"/>
        <v>37.37388000841419</v>
      </c>
      <c r="AF288" s="136">
        <v>39.990051609003181</v>
      </c>
      <c r="AG288" s="136">
        <v>37.37388000841419</v>
      </c>
      <c r="AH288" s="129">
        <f t="shared" si="205"/>
        <v>2.6161716005889932</v>
      </c>
      <c r="AI288" s="132">
        <f t="shared" si="206"/>
        <v>39.990051609003181</v>
      </c>
      <c r="AK288" s="132">
        <f t="shared" si="201"/>
        <v>5.998507741350477</v>
      </c>
      <c r="AL288" s="134">
        <f t="shared" si="202"/>
        <v>45.988559350353661</v>
      </c>
      <c r="AM288" s="129">
        <f t="shared" si="203"/>
        <v>10.717181207199683</v>
      </c>
      <c r="AN288" s="134">
        <f t="shared" si="204"/>
        <v>144.68194629719571</v>
      </c>
      <c r="AP288" s="136">
        <v>49.667644098381956</v>
      </c>
      <c r="AQ288" s="129">
        <f t="shared" si="209"/>
        <v>3.476735086886737</v>
      </c>
      <c r="AR288" s="134">
        <f t="shared" si="210"/>
        <v>53.14437918526869</v>
      </c>
      <c r="AS288" s="136">
        <v>57.395929520090185</v>
      </c>
      <c r="AT288" s="136">
        <v>53.14437918526869</v>
      </c>
      <c r="AU288" s="129">
        <f t="shared" si="190"/>
        <v>4.2515503348214949</v>
      </c>
      <c r="AV288" s="134">
        <f t="shared" si="191"/>
        <v>57.395929520090185</v>
      </c>
      <c r="AW288" s="135">
        <f t="shared" si="192"/>
        <v>4.5916743616072146</v>
      </c>
      <c r="AX288" s="135">
        <f t="shared" si="193"/>
        <v>61.987603881697396</v>
      </c>
      <c r="AY288" s="136">
        <v>61.987603881697396</v>
      </c>
      <c r="AZ288" s="135">
        <f t="shared" si="194"/>
        <v>5.5788843493527658</v>
      </c>
      <c r="BA288" s="135">
        <f t="shared" si="195"/>
        <v>67.566488231050158</v>
      </c>
      <c r="BB288" s="136">
        <v>67.566488231050158</v>
      </c>
      <c r="BC288" s="135">
        <f t="shared" si="196"/>
        <v>6.0809839407945141</v>
      </c>
      <c r="BD288" s="135">
        <f t="shared" si="197"/>
        <v>73.647472171844669</v>
      </c>
      <c r="BE288" s="136">
        <v>73.647472171844669</v>
      </c>
      <c r="BF288" s="135">
        <f t="shared" si="198"/>
        <v>6.6282724954660193</v>
      </c>
      <c r="BG288" s="135">
        <f t="shared" si="199"/>
        <v>80.27574466731069</v>
      </c>
      <c r="BH288" s="136">
        <v>89.908834027387968</v>
      </c>
      <c r="BI288" s="136">
        <v>80.27574466731069</v>
      </c>
      <c r="BJ288" s="135">
        <f t="shared" si="186"/>
        <v>9.6330893600772818</v>
      </c>
      <c r="BK288" s="135">
        <f t="shared" si="187"/>
        <v>89.908834027387968</v>
      </c>
      <c r="BL288" s="135">
        <f t="shared" si="188"/>
        <v>3.5963533610955185</v>
      </c>
      <c r="BM288" s="135">
        <f t="shared" si="189"/>
        <v>93.505187388483492</v>
      </c>
      <c r="BN288" s="136">
        <v>98.18044675790766</v>
      </c>
      <c r="BO288" s="136">
        <v>93.505187388483492</v>
      </c>
      <c r="BP288" s="135">
        <f t="shared" si="220"/>
        <v>4.6752593694241744</v>
      </c>
      <c r="BQ288" s="135">
        <f t="shared" si="221"/>
        <v>98.18044675790766</v>
      </c>
      <c r="BR288" s="135">
        <f t="shared" si="222"/>
        <v>12.763458078527995</v>
      </c>
      <c r="BS288" s="135">
        <f t="shared" si="223"/>
        <v>110.94390483643565</v>
      </c>
      <c r="BT288" s="136">
        <v>116.49110007825743</v>
      </c>
      <c r="BU288" s="129">
        <f t="shared" si="224"/>
        <v>17.473665011738614</v>
      </c>
      <c r="BV288" s="136">
        <v>110.94390483643565</v>
      </c>
      <c r="BW288" s="135">
        <f t="shared" si="225"/>
        <v>5.5471952418217825</v>
      </c>
      <c r="BX288" s="135">
        <f t="shared" si="226"/>
        <v>116.49110007825743</v>
      </c>
      <c r="BY288" s="132">
        <f t="shared" si="227"/>
        <v>133.96476508999604</v>
      </c>
    </row>
    <row r="289" spans="1:77" ht="18" customHeight="1" x14ac:dyDescent="0.3">
      <c r="A289" s="5"/>
      <c r="B289" s="92" t="s">
        <v>61</v>
      </c>
      <c r="C289" s="95">
        <v>7483</v>
      </c>
      <c r="D289" s="88" t="s">
        <v>16</v>
      </c>
      <c r="E289" s="88" t="s">
        <v>226</v>
      </c>
      <c r="F289" s="309">
        <v>85</v>
      </c>
      <c r="G289" s="309">
        <v>105</v>
      </c>
      <c r="H289" s="309">
        <v>8</v>
      </c>
      <c r="I289" s="98" t="s">
        <v>9</v>
      </c>
      <c r="J289" s="93">
        <f t="shared" si="229"/>
        <v>10301.494417821052</v>
      </c>
      <c r="K289" s="57">
        <v>326.27772846944163</v>
      </c>
      <c r="M289" s="136">
        <v>23.876724719999999</v>
      </c>
      <c r="N289" s="136">
        <v>22.525212</v>
      </c>
      <c r="O289" s="129">
        <f t="shared" si="185"/>
        <v>1.3515127200000001</v>
      </c>
      <c r="P289" s="132">
        <f t="shared" si="215"/>
        <v>23.876724719999999</v>
      </c>
      <c r="Q289" s="129">
        <f t="shared" si="216"/>
        <v>3.1039742135999999</v>
      </c>
      <c r="R289" s="132">
        <f t="shared" si="217"/>
        <v>26.980698933599999</v>
      </c>
      <c r="S289" s="136">
        <v>26.980698933599999</v>
      </c>
      <c r="T289" s="129">
        <f t="shared" si="218"/>
        <v>2.69806989336</v>
      </c>
      <c r="U289" s="133">
        <f t="shared" si="219"/>
        <v>29.678768826959999</v>
      </c>
      <c r="V289" s="136">
        <v>29.678768826959999</v>
      </c>
      <c r="W289" s="129">
        <f t="shared" si="213"/>
        <v>1.7807261296176</v>
      </c>
      <c r="X289" s="132">
        <f t="shared" si="214"/>
        <v>31.459494956577601</v>
      </c>
      <c r="Y289" s="136">
        <v>31.459494956577601</v>
      </c>
      <c r="Z289" s="129">
        <f t="shared" si="211"/>
        <v>2.516759596526208</v>
      </c>
      <c r="AA289" s="132">
        <f t="shared" si="212"/>
        <v>33.976254553103807</v>
      </c>
      <c r="AB289" s="132">
        <f t="shared" si="230"/>
        <v>133.96476508999604</v>
      </c>
      <c r="AC289" s="136">
        <v>33.976254553103807</v>
      </c>
      <c r="AD289" s="129">
        <f t="shared" si="207"/>
        <v>3.3976254553103806</v>
      </c>
      <c r="AE289" s="134">
        <f t="shared" si="208"/>
        <v>37.37388000841419</v>
      </c>
      <c r="AF289" s="136">
        <v>39.990051609003181</v>
      </c>
      <c r="AG289" s="136">
        <v>37.37388000841419</v>
      </c>
      <c r="AH289" s="129">
        <f t="shared" si="205"/>
        <v>2.6161716005889932</v>
      </c>
      <c r="AI289" s="132">
        <f t="shared" si="206"/>
        <v>39.990051609003181</v>
      </c>
      <c r="AK289" s="132">
        <f t="shared" si="201"/>
        <v>5.998507741350477</v>
      </c>
      <c r="AL289" s="134">
        <f t="shared" si="202"/>
        <v>45.988559350353661</v>
      </c>
      <c r="AM289" s="129">
        <f t="shared" si="203"/>
        <v>10.717181207199683</v>
      </c>
      <c r="AN289" s="134">
        <f t="shared" si="204"/>
        <v>144.68194629719571</v>
      </c>
      <c r="AP289" s="136">
        <v>49.667644098381956</v>
      </c>
      <c r="AQ289" s="129">
        <f t="shared" si="209"/>
        <v>3.476735086886737</v>
      </c>
      <c r="AR289" s="134">
        <f t="shared" si="210"/>
        <v>53.14437918526869</v>
      </c>
      <c r="AS289" s="136">
        <v>57.395929520090185</v>
      </c>
      <c r="AT289" s="136">
        <v>53.14437918526869</v>
      </c>
      <c r="AU289" s="129">
        <f t="shared" si="190"/>
        <v>4.2515503348214949</v>
      </c>
      <c r="AV289" s="134">
        <f t="shared" si="191"/>
        <v>57.395929520090185</v>
      </c>
      <c r="AW289" s="135">
        <f t="shared" si="192"/>
        <v>4.5916743616072146</v>
      </c>
      <c r="AX289" s="135">
        <f t="shared" si="193"/>
        <v>61.987603881697396</v>
      </c>
      <c r="AY289" s="136">
        <v>61.987603881697396</v>
      </c>
      <c r="AZ289" s="135">
        <f t="shared" si="194"/>
        <v>5.5788843493527658</v>
      </c>
      <c r="BA289" s="135">
        <f t="shared" si="195"/>
        <v>67.566488231050158</v>
      </c>
      <c r="BB289" s="136">
        <v>67.566488231050158</v>
      </c>
      <c r="BC289" s="135">
        <f t="shared" si="196"/>
        <v>6.0809839407945141</v>
      </c>
      <c r="BD289" s="135">
        <f t="shared" si="197"/>
        <v>73.647472171844669</v>
      </c>
      <c r="BE289" s="136">
        <v>73.647472171844669</v>
      </c>
      <c r="BF289" s="135">
        <f t="shared" si="198"/>
        <v>6.6282724954660193</v>
      </c>
      <c r="BG289" s="135">
        <f t="shared" si="199"/>
        <v>80.27574466731069</v>
      </c>
      <c r="BH289" s="136">
        <v>89.908834027387968</v>
      </c>
      <c r="BI289" s="136">
        <v>80.27574466731069</v>
      </c>
      <c r="BJ289" s="135">
        <f t="shared" si="186"/>
        <v>9.6330893600772818</v>
      </c>
      <c r="BK289" s="135">
        <f t="shared" si="187"/>
        <v>89.908834027387968</v>
      </c>
      <c r="BL289" s="135">
        <f t="shared" si="188"/>
        <v>3.5963533610955185</v>
      </c>
      <c r="BM289" s="135">
        <f t="shared" si="189"/>
        <v>93.505187388483492</v>
      </c>
      <c r="BN289" s="136">
        <v>98.18044675790766</v>
      </c>
      <c r="BO289" s="136">
        <v>93.505187388483492</v>
      </c>
      <c r="BP289" s="135">
        <f t="shared" si="220"/>
        <v>4.6752593694241744</v>
      </c>
      <c r="BQ289" s="135">
        <f t="shared" si="221"/>
        <v>98.18044675790766</v>
      </c>
      <c r="BR289" s="135">
        <f t="shared" si="222"/>
        <v>12.763458078527995</v>
      </c>
      <c r="BS289" s="135">
        <f t="shared" si="223"/>
        <v>110.94390483643565</v>
      </c>
      <c r="BT289" s="136">
        <v>116.49110007825743</v>
      </c>
      <c r="BU289" s="129">
        <f t="shared" si="224"/>
        <v>17.473665011738614</v>
      </c>
      <c r="BV289" s="136">
        <v>110.94390483643565</v>
      </c>
      <c r="BW289" s="135">
        <f t="shared" si="225"/>
        <v>5.5471952418217825</v>
      </c>
      <c r="BX289" s="135">
        <f t="shared" si="226"/>
        <v>116.49110007825743</v>
      </c>
      <c r="BY289" s="132">
        <f t="shared" si="227"/>
        <v>133.96476508999604</v>
      </c>
    </row>
    <row r="290" spans="1:77" ht="18" customHeight="1" thickBot="1" x14ac:dyDescent="0.35">
      <c r="A290" s="5"/>
      <c r="B290" s="92" t="s">
        <v>353</v>
      </c>
      <c r="C290" s="95"/>
      <c r="D290" s="88" t="s">
        <v>16</v>
      </c>
      <c r="E290" s="88" t="s">
        <v>228</v>
      </c>
      <c r="F290" s="96"/>
      <c r="G290" s="96"/>
      <c r="H290" s="96"/>
      <c r="I290" s="97"/>
      <c r="J290" s="93">
        <f t="shared" si="229"/>
        <v>66954.489066631679</v>
      </c>
      <c r="K290" s="57">
        <v>2120.6397554999999</v>
      </c>
      <c r="M290" s="136">
        <v>31.222484440000002</v>
      </c>
      <c r="N290" s="136">
        <v>29.455174000000003</v>
      </c>
      <c r="O290" s="129">
        <f t="shared" ref="O290:O388" si="231">N290/100*6</f>
        <v>1.7673104400000001</v>
      </c>
      <c r="P290" s="132">
        <f t="shared" si="215"/>
        <v>31.222484440000002</v>
      </c>
      <c r="Q290" s="129">
        <f t="shared" si="216"/>
        <v>4.0589229772000008</v>
      </c>
      <c r="R290" s="132">
        <f t="shared" si="217"/>
        <v>35.281407417200001</v>
      </c>
      <c r="S290" s="136">
        <v>35.281407417200001</v>
      </c>
      <c r="T290" s="129">
        <f t="shared" si="218"/>
        <v>3.5281407417200001</v>
      </c>
      <c r="U290" s="133">
        <f t="shared" si="219"/>
        <v>38.809548158920002</v>
      </c>
      <c r="V290" s="136">
        <v>38.809548158920002</v>
      </c>
      <c r="W290" s="129">
        <f t="shared" si="213"/>
        <v>2.3285728895352005</v>
      </c>
      <c r="X290" s="132">
        <f t="shared" si="214"/>
        <v>41.138121048455204</v>
      </c>
      <c r="Y290" s="137">
        <v>41.138121048455204</v>
      </c>
      <c r="Z290" s="129">
        <f t="shared" si="211"/>
        <v>3.2910496838764165</v>
      </c>
      <c r="AA290" s="132">
        <f t="shared" si="212"/>
        <v>44.42917073233162</v>
      </c>
      <c r="AB290" s="132">
        <f t="shared" si="230"/>
        <v>225.31200000000001</v>
      </c>
      <c r="AC290" s="137">
        <v>44.42917073233162</v>
      </c>
      <c r="AD290" s="129">
        <f t="shared" si="207"/>
        <v>4.4429170732331622</v>
      </c>
      <c r="AE290" s="134">
        <f t="shared" si="208"/>
        <v>48.872087805564782</v>
      </c>
      <c r="AF290" s="175">
        <v>52.293133951954317</v>
      </c>
      <c r="AG290" s="137">
        <v>48.872087805564782</v>
      </c>
      <c r="AH290" s="129">
        <f t="shared" si="205"/>
        <v>3.4210461463895347</v>
      </c>
      <c r="AI290" s="132">
        <f t="shared" si="206"/>
        <v>52.293133951954317</v>
      </c>
      <c r="AK290" s="132">
        <f t="shared" si="201"/>
        <v>7.8439700927931479</v>
      </c>
      <c r="AL290" s="134">
        <f t="shared" si="202"/>
        <v>60.137104044747467</v>
      </c>
      <c r="AM290" s="129">
        <f t="shared" si="203"/>
        <v>18.02496</v>
      </c>
      <c r="AN290" s="134">
        <f t="shared" si="204"/>
        <v>243.33696</v>
      </c>
      <c r="AP290" s="175">
        <v>64.94807236832726</v>
      </c>
      <c r="AQ290" s="129">
        <f t="shared" si="209"/>
        <v>4.5463650657829078</v>
      </c>
      <c r="AR290" s="134">
        <f t="shared" si="210"/>
        <v>69.494437434110168</v>
      </c>
      <c r="AS290" s="175">
        <v>75.053992428838981</v>
      </c>
      <c r="AT290" s="175">
        <v>69.494437434110168</v>
      </c>
      <c r="AU290" s="129">
        <f t="shared" si="190"/>
        <v>5.5595549947288134</v>
      </c>
      <c r="AV290" s="134">
        <f t="shared" si="191"/>
        <v>75.053992428838981</v>
      </c>
      <c r="AW290" s="135">
        <f t="shared" si="192"/>
        <v>6.0043193943071183</v>
      </c>
      <c r="AX290" s="135">
        <f t="shared" si="193"/>
        <v>81.058311823146099</v>
      </c>
      <c r="AY290" s="175">
        <v>81.058311823146099</v>
      </c>
      <c r="AZ290" s="135">
        <f t="shared" si="194"/>
        <v>7.2952480640831494</v>
      </c>
      <c r="BA290" s="135">
        <f t="shared" si="195"/>
        <v>88.353559887229252</v>
      </c>
      <c r="BB290" s="175">
        <v>88.353559887229252</v>
      </c>
      <c r="BC290" s="135">
        <f t="shared" si="196"/>
        <v>7.9518203898506323</v>
      </c>
      <c r="BD290" s="135">
        <f t="shared" si="197"/>
        <v>96.305380277079891</v>
      </c>
      <c r="BE290" s="175">
        <v>96.305380277079891</v>
      </c>
      <c r="BF290" s="135">
        <f t="shared" si="198"/>
        <v>8.6674842249371906</v>
      </c>
      <c r="BG290" s="135">
        <f t="shared" si="199"/>
        <v>104.97286450201707</v>
      </c>
      <c r="BH290" s="175">
        <v>117.56960824225912</v>
      </c>
      <c r="BI290" s="175">
        <v>104.97286450201707</v>
      </c>
      <c r="BJ290" s="135">
        <f t="shared" si="186"/>
        <v>12.596743740242051</v>
      </c>
      <c r="BK290" s="135">
        <f t="shared" si="187"/>
        <v>117.56960824225912</v>
      </c>
      <c r="BL290" s="135">
        <f t="shared" si="188"/>
        <v>4.7027843296903651</v>
      </c>
      <c r="BM290" s="135">
        <f t="shared" si="189"/>
        <v>122.27239257194948</v>
      </c>
      <c r="BN290" s="137">
        <v>128.38601220054696</v>
      </c>
      <c r="BO290" s="137">
        <v>122.27239257194948</v>
      </c>
      <c r="BP290" s="135">
        <f t="shared" si="220"/>
        <v>6.1136196285974744</v>
      </c>
      <c r="BQ290" s="135">
        <f t="shared" si="221"/>
        <v>128.38601220054696</v>
      </c>
      <c r="BR290" s="135">
        <f t="shared" si="222"/>
        <v>16.690181586071105</v>
      </c>
      <c r="BS290" s="135">
        <f t="shared" si="223"/>
        <v>145.07619378661806</v>
      </c>
      <c r="BT290" s="137">
        <v>152.33000347594896</v>
      </c>
      <c r="BU290" s="129">
        <f t="shared" si="224"/>
        <v>22.849500521392343</v>
      </c>
      <c r="BV290" s="137">
        <v>145.07619378661806</v>
      </c>
      <c r="BW290" s="135">
        <f t="shared" si="225"/>
        <v>7.2538096893309039</v>
      </c>
      <c r="BX290" s="135">
        <f t="shared" si="226"/>
        <v>152.33000347594896</v>
      </c>
      <c r="BY290" s="132">
        <f t="shared" si="227"/>
        <v>175.1795039973413</v>
      </c>
    </row>
    <row r="291" spans="1:77" ht="18" customHeight="1" thickBot="1" x14ac:dyDescent="0.35">
      <c r="A291" s="5"/>
      <c r="B291" s="107"/>
      <c r="C291" s="108"/>
      <c r="D291" s="109"/>
      <c r="E291" s="109"/>
      <c r="F291" s="110"/>
      <c r="G291" s="110"/>
      <c r="H291" s="110"/>
      <c r="I291" s="111"/>
      <c r="J291" s="94"/>
      <c r="K291" s="57"/>
      <c r="M291" s="136">
        <v>368.37001280000004</v>
      </c>
      <c r="N291" s="136">
        <v>347.51888000000002</v>
      </c>
      <c r="O291" s="129">
        <f t="shared" si="231"/>
        <v>20.851132800000002</v>
      </c>
      <c r="P291" s="132">
        <f t="shared" si="215"/>
        <v>368.37001280000004</v>
      </c>
      <c r="Q291" s="129">
        <f t="shared" si="216"/>
        <v>47.888101664000004</v>
      </c>
      <c r="R291" s="132">
        <f t="shared" si="217"/>
        <v>416.25811446400007</v>
      </c>
      <c r="S291" s="136">
        <v>416.25811446400007</v>
      </c>
      <c r="T291" s="129">
        <f t="shared" si="218"/>
        <v>41.625811446400007</v>
      </c>
      <c r="U291" s="133">
        <f t="shared" si="219"/>
        <v>457.88392591040008</v>
      </c>
      <c r="V291" s="136">
        <v>457.88392591040008</v>
      </c>
      <c r="W291" s="129">
        <f t="shared" si="213"/>
        <v>27.473035554624005</v>
      </c>
      <c r="X291" s="132">
        <f t="shared" si="214"/>
        <v>485.35696146502409</v>
      </c>
      <c r="Y291" s="136">
        <v>485.35696146502409</v>
      </c>
      <c r="Z291" s="129">
        <f t="shared" si="211"/>
        <v>38.828556917201929</v>
      </c>
      <c r="AA291" s="132">
        <f t="shared" si="212"/>
        <v>524.18551838222606</v>
      </c>
      <c r="AB291" s="132">
        <f t="shared" si="230"/>
        <v>1968.391635</v>
      </c>
      <c r="AC291" s="136">
        <v>524.18551838222606</v>
      </c>
      <c r="AD291" s="129">
        <f t="shared" si="207"/>
        <v>52.418551838222605</v>
      </c>
      <c r="AE291" s="134">
        <f t="shared" si="208"/>
        <v>576.60407022044865</v>
      </c>
      <c r="AF291" s="136">
        <v>616.96635513588001</v>
      </c>
      <c r="AG291" s="136">
        <v>576.60407022044865</v>
      </c>
      <c r="AH291" s="129">
        <f t="shared" si="205"/>
        <v>40.36228491543141</v>
      </c>
      <c r="AI291" s="132">
        <f t="shared" si="206"/>
        <v>616.96635513588001</v>
      </c>
      <c r="AK291" s="132">
        <f t="shared" si="201"/>
        <v>92.54495327038201</v>
      </c>
      <c r="AL291" s="134">
        <f t="shared" si="202"/>
        <v>709.51130840626206</v>
      </c>
      <c r="AM291" s="129">
        <f t="shared" si="203"/>
        <v>157.4713308</v>
      </c>
      <c r="AN291" s="134">
        <f t="shared" si="204"/>
        <v>2125.8629658</v>
      </c>
      <c r="AP291" s="136">
        <v>766.272213078763</v>
      </c>
      <c r="AQ291" s="129">
        <f t="shared" si="209"/>
        <v>53.639054915513412</v>
      </c>
      <c r="AR291" s="134">
        <f t="shared" si="210"/>
        <v>819.91126799427639</v>
      </c>
      <c r="AS291" s="136">
        <v>885.50416943381856</v>
      </c>
      <c r="AT291" s="136">
        <v>819.91126799427639</v>
      </c>
      <c r="AU291" s="129">
        <f t="shared" si="190"/>
        <v>65.592901439542118</v>
      </c>
      <c r="AV291" s="134">
        <f t="shared" si="191"/>
        <v>885.50416943381856</v>
      </c>
      <c r="AW291" s="135">
        <f t="shared" si="192"/>
        <v>70.840333554705481</v>
      </c>
      <c r="AX291" s="135">
        <f t="shared" si="193"/>
        <v>956.34450298852403</v>
      </c>
      <c r="AY291" s="136">
        <v>956.34450298852403</v>
      </c>
      <c r="AZ291" s="135">
        <f t="shared" si="194"/>
        <v>86.07100526896717</v>
      </c>
      <c r="BA291" s="135">
        <f t="shared" si="195"/>
        <v>1042.4155082574912</v>
      </c>
      <c r="BB291" s="136">
        <v>1042.4155082574912</v>
      </c>
      <c r="BC291" s="135">
        <f t="shared" si="196"/>
        <v>93.817395743174202</v>
      </c>
      <c r="BD291" s="135">
        <f t="shared" si="197"/>
        <v>1136.2329040006655</v>
      </c>
      <c r="BE291" s="136">
        <v>1136.2329040006655</v>
      </c>
      <c r="BF291" s="135">
        <f t="shared" si="198"/>
        <v>102.26096136005989</v>
      </c>
      <c r="BG291" s="135">
        <f t="shared" si="199"/>
        <v>1238.4938653607253</v>
      </c>
      <c r="BH291" s="136">
        <v>1387.1131292040122</v>
      </c>
      <c r="BI291" s="136">
        <v>1238.4938653607253</v>
      </c>
      <c r="BJ291" s="135">
        <f t="shared" si="186"/>
        <v>148.61926384328706</v>
      </c>
      <c r="BK291" s="135">
        <f t="shared" si="187"/>
        <v>1387.1131292040122</v>
      </c>
      <c r="BL291" s="135">
        <f t="shared" si="188"/>
        <v>55.484525168160488</v>
      </c>
      <c r="BM291" s="135">
        <f t="shared" si="189"/>
        <v>1442.5976543721727</v>
      </c>
      <c r="BN291" s="176">
        <v>1442.6</v>
      </c>
      <c r="BO291" s="176">
        <v>1442.5976543721727</v>
      </c>
      <c r="BP291" s="135">
        <f t="shared" si="220"/>
        <v>72.129882718608627</v>
      </c>
      <c r="BQ291" s="135">
        <f t="shared" si="221"/>
        <v>1514.7275370907812</v>
      </c>
      <c r="BR291" s="135">
        <f t="shared" si="222"/>
        <v>187.53799999999998</v>
      </c>
      <c r="BS291" s="135">
        <f t="shared" si="223"/>
        <v>1630.1379999999999</v>
      </c>
      <c r="BT291" s="176">
        <v>1711.6449</v>
      </c>
      <c r="BU291" s="129">
        <f t="shared" si="224"/>
        <v>256.746735</v>
      </c>
      <c r="BV291" s="176">
        <v>1630.1379999999999</v>
      </c>
      <c r="BW291" s="135">
        <f t="shared" si="225"/>
        <v>81.506899999999987</v>
      </c>
      <c r="BX291" s="135">
        <f t="shared" si="226"/>
        <v>1711.6449</v>
      </c>
      <c r="BY291" s="132">
        <f t="shared" si="227"/>
        <v>1968.391635</v>
      </c>
    </row>
    <row r="292" spans="1:77" ht="18" customHeight="1" x14ac:dyDescent="0.3">
      <c r="A292" s="5"/>
      <c r="B292" s="89" t="s">
        <v>437</v>
      </c>
      <c r="C292" s="103">
        <v>5488</v>
      </c>
      <c r="D292" s="104" t="s">
        <v>18</v>
      </c>
      <c r="E292" s="90" t="s">
        <v>229</v>
      </c>
      <c r="F292" s="105">
        <v>42</v>
      </c>
      <c r="G292" s="105">
        <v>60</v>
      </c>
      <c r="H292" s="105">
        <v>10</v>
      </c>
      <c r="I292" s="106" t="s">
        <v>8</v>
      </c>
      <c r="J292" s="91">
        <f t="shared" ref="J292:J298" si="232">K292*$K$6</f>
        <v>4412.7964510492484</v>
      </c>
      <c r="K292" s="57">
        <v>139.76585763669277</v>
      </c>
      <c r="M292" s="136">
        <v>36.644640960000004</v>
      </c>
      <c r="N292" s="136">
        <v>34.570416000000002</v>
      </c>
      <c r="O292" s="129">
        <f t="shared" si="231"/>
        <v>2.0742249600000005</v>
      </c>
      <c r="P292" s="132">
        <f t="shared" si="215"/>
        <v>36.644640960000004</v>
      </c>
      <c r="Q292" s="129">
        <f t="shared" si="216"/>
        <v>4.7638033248000005</v>
      </c>
      <c r="R292" s="132">
        <f t="shared" si="217"/>
        <v>41.408444284800005</v>
      </c>
      <c r="S292" s="136">
        <v>41.408444284800005</v>
      </c>
      <c r="T292" s="129">
        <f t="shared" si="218"/>
        <v>4.1408444284800003</v>
      </c>
      <c r="U292" s="133">
        <f t="shared" si="219"/>
        <v>45.549288713280006</v>
      </c>
      <c r="V292" s="136">
        <v>45.549288713280006</v>
      </c>
      <c r="W292" s="129">
        <f t="shared" si="213"/>
        <v>2.7329573227968003</v>
      </c>
      <c r="X292" s="132">
        <f t="shared" si="214"/>
        <v>48.282246036076806</v>
      </c>
      <c r="Y292" s="136">
        <v>48.282246036076806</v>
      </c>
      <c r="Z292" s="129">
        <f t="shared" si="211"/>
        <v>3.8625796828861443</v>
      </c>
      <c r="AA292" s="132">
        <f t="shared" si="212"/>
        <v>52.144825718962949</v>
      </c>
      <c r="AB292" s="132">
        <f t="shared" si="230"/>
        <v>205.60151258525079</v>
      </c>
      <c r="AC292" s="136">
        <v>52.144825718962949</v>
      </c>
      <c r="AD292" s="129">
        <f t="shared" si="207"/>
        <v>5.214482571896295</v>
      </c>
      <c r="AE292" s="134">
        <f t="shared" si="208"/>
        <v>57.359308290859246</v>
      </c>
      <c r="AF292" s="136">
        <v>61.374459871219393</v>
      </c>
      <c r="AG292" s="136">
        <v>57.359308290859246</v>
      </c>
      <c r="AH292" s="129">
        <f t="shared" si="205"/>
        <v>4.015151580360147</v>
      </c>
      <c r="AI292" s="132">
        <f t="shared" si="206"/>
        <v>61.374459871219393</v>
      </c>
      <c r="AK292" s="132">
        <f t="shared" si="201"/>
        <v>9.206168980682909</v>
      </c>
      <c r="AL292" s="134">
        <f t="shared" si="202"/>
        <v>70.580628851902304</v>
      </c>
      <c r="AM292" s="129">
        <f t="shared" si="203"/>
        <v>16.448121006820063</v>
      </c>
      <c r="AN292" s="134">
        <f t="shared" si="204"/>
        <v>222.04963359207085</v>
      </c>
      <c r="AP292" s="136">
        <v>76.227079160054487</v>
      </c>
      <c r="AQ292" s="129">
        <f t="shared" si="209"/>
        <v>5.335895541203814</v>
      </c>
      <c r="AR292" s="134">
        <f t="shared" si="210"/>
        <v>81.562974701258298</v>
      </c>
      <c r="AS292" s="136">
        <v>88.088012677358961</v>
      </c>
      <c r="AT292" s="136">
        <v>81.562974701258298</v>
      </c>
      <c r="AU292" s="129">
        <f t="shared" si="190"/>
        <v>6.5250379761006636</v>
      </c>
      <c r="AV292" s="134">
        <f t="shared" si="191"/>
        <v>88.088012677358961</v>
      </c>
      <c r="AW292" s="135">
        <f t="shared" si="192"/>
        <v>7.047041014188717</v>
      </c>
      <c r="AX292" s="135">
        <f t="shared" si="193"/>
        <v>95.135053691547682</v>
      </c>
      <c r="AY292" s="136">
        <v>95.135053691547682</v>
      </c>
      <c r="AZ292" s="135">
        <f t="shared" si="194"/>
        <v>8.5621548322392904</v>
      </c>
      <c r="BA292" s="135">
        <f t="shared" si="195"/>
        <v>103.69720852378697</v>
      </c>
      <c r="BB292" s="136">
        <v>103.69720852378697</v>
      </c>
      <c r="BC292" s="135">
        <f t="shared" si="196"/>
        <v>9.3327487671408278</v>
      </c>
      <c r="BD292" s="135">
        <f t="shared" si="197"/>
        <v>113.0299572909278</v>
      </c>
      <c r="BE292" s="136">
        <v>113.0299572909278</v>
      </c>
      <c r="BF292" s="135">
        <f t="shared" si="198"/>
        <v>10.172696156183502</v>
      </c>
      <c r="BG292" s="135">
        <f t="shared" si="199"/>
        <v>123.2026534471113</v>
      </c>
      <c r="BH292" s="136">
        <v>137.98697186076467</v>
      </c>
      <c r="BI292" s="136">
        <v>123.2026534471113</v>
      </c>
      <c r="BJ292" s="135">
        <f t="shared" si="186"/>
        <v>14.784318413653356</v>
      </c>
      <c r="BK292" s="135">
        <f t="shared" si="187"/>
        <v>137.98697186076467</v>
      </c>
      <c r="BL292" s="135">
        <f t="shared" si="188"/>
        <v>5.5194788744305869</v>
      </c>
      <c r="BM292" s="135">
        <f t="shared" si="189"/>
        <v>143.50645073519524</v>
      </c>
      <c r="BN292" s="136">
        <v>150.681773271955</v>
      </c>
      <c r="BO292" s="136">
        <v>143.50645073519524</v>
      </c>
      <c r="BP292" s="135">
        <f t="shared" si="220"/>
        <v>7.1753225367597615</v>
      </c>
      <c r="BQ292" s="135">
        <f t="shared" si="221"/>
        <v>150.681773271955</v>
      </c>
      <c r="BR292" s="135">
        <f t="shared" si="222"/>
        <v>19.588630525354152</v>
      </c>
      <c r="BS292" s="135">
        <f t="shared" si="223"/>
        <v>170.27040379730914</v>
      </c>
      <c r="BT292" s="136">
        <v>178.7839239871746</v>
      </c>
      <c r="BU292" s="129">
        <f t="shared" si="224"/>
        <v>26.817588598076188</v>
      </c>
      <c r="BV292" s="136">
        <v>170.27040379730914</v>
      </c>
      <c r="BW292" s="135">
        <f t="shared" si="225"/>
        <v>8.5135201898654564</v>
      </c>
      <c r="BX292" s="135">
        <f t="shared" si="226"/>
        <v>178.7839239871746</v>
      </c>
      <c r="BY292" s="132">
        <f t="shared" si="227"/>
        <v>205.60151258525079</v>
      </c>
    </row>
    <row r="293" spans="1:77" ht="18" customHeight="1" thickBot="1" x14ac:dyDescent="0.35">
      <c r="A293" s="5"/>
      <c r="B293" s="92" t="s">
        <v>438</v>
      </c>
      <c r="C293" s="95">
        <v>6687</v>
      </c>
      <c r="D293" s="324" t="s">
        <v>18</v>
      </c>
      <c r="E293" s="88" t="s">
        <v>230</v>
      </c>
      <c r="F293" s="96">
        <v>42</v>
      </c>
      <c r="G293" s="96">
        <v>60</v>
      </c>
      <c r="H293" s="96">
        <v>8</v>
      </c>
      <c r="I293" s="97" t="s">
        <v>8</v>
      </c>
      <c r="J293" s="93">
        <f t="shared" si="232"/>
        <v>4229.6398415945014</v>
      </c>
      <c r="K293" s="57">
        <v>133.96476508999604</v>
      </c>
      <c r="M293" s="145">
        <v>40.609653869426396</v>
      </c>
      <c r="N293" s="145">
        <v>38.310994216439994</v>
      </c>
      <c r="O293" s="129">
        <f t="shared" si="231"/>
        <v>2.2986596529863994</v>
      </c>
      <c r="P293" s="132">
        <f t="shared" si="215"/>
        <v>40.609653869426396</v>
      </c>
      <c r="Q293" s="129">
        <f t="shared" si="216"/>
        <v>5.2792550030254315</v>
      </c>
      <c r="R293" s="132">
        <f t="shared" si="217"/>
        <v>45.888908872451829</v>
      </c>
      <c r="S293" s="145">
        <v>45.888908872451829</v>
      </c>
      <c r="T293" s="129">
        <f t="shared" si="218"/>
        <v>4.5888908872451832</v>
      </c>
      <c r="U293" s="133">
        <f t="shared" si="219"/>
        <v>50.477799759697014</v>
      </c>
      <c r="V293" s="145">
        <v>50.477799759697014</v>
      </c>
      <c r="W293" s="129">
        <f t="shared" si="213"/>
        <v>3.028667985581821</v>
      </c>
      <c r="X293" s="132">
        <f t="shared" si="214"/>
        <v>53.506467745278833</v>
      </c>
      <c r="Y293" s="145">
        <v>53.506467745278833</v>
      </c>
      <c r="Z293" s="129">
        <f t="shared" si="211"/>
        <v>4.2805174196223064</v>
      </c>
      <c r="AA293" s="132">
        <f t="shared" si="212"/>
        <v>57.786985164901139</v>
      </c>
      <c r="AB293" s="132">
        <f t="shared" si="230"/>
        <v>227.84794835980156</v>
      </c>
      <c r="AC293" s="145">
        <v>57.786985164901139</v>
      </c>
      <c r="AD293" s="129">
        <f t="shared" si="207"/>
        <v>5.7786985164901141</v>
      </c>
      <c r="AE293" s="134">
        <f t="shared" si="208"/>
        <v>63.565683681391256</v>
      </c>
      <c r="AF293" s="145">
        <v>68.015281539088647</v>
      </c>
      <c r="AG293" s="145">
        <v>63.565683681391256</v>
      </c>
      <c r="AH293" s="129">
        <f t="shared" si="205"/>
        <v>4.4495978576973885</v>
      </c>
      <c r="AI293" s="132">
        <f t="shared" si="206"/>
        <v>68.015281539088647</v>
      </c>
      <c r="AK293" s="132">
        <f t="shared" si="201"/>
        <v>10.202292230863296</v>
      </c>
      <c r="AL293" s="134">
        <f t="shared" si="202"/>
        <v>78.21757376995194</v>
      </c>
      <c r="AM293" s="129">
        <f t="shared" si="203"/>
        <v>18.227835868784126</v>
      </c>
      <c r="AN293" s="134">
        <f t="shared" si="204"/>
        <v>246.07578422858569</v>
      </c>
      <c r="AP293" s="145">
        <v>84.474979671548098</v>
      </c>
      <c r="AQ293" s="129">
        <f t="shared" si="209"/>
        <v>5.9132485770083667</v>
      </c>
      <c r="AR293" s="134">
        <f t="shared" si="210"/>
        <v>90.388228248556459</v>
      </c>
      <c r="AS293" s="145">
        <v>97.619286508440979</v>
      </c>
      <c r="AT293" s="145">
        <v>90.388228248556459</v>
      </c>
      <c r="AU293" s="129">
        <f t="shared" si="190"/>
        <v>7.2310582598845166</v>
      </c>
      <c r="AV293" s="134">
        <f t="shared" si="191"/>
        <v>97.619286508440979</v>
      </c>
      <c r="AW293" s="135">
        <f t="shared" si="192"/>
        <v>7.8095429206752787</v>
      </c>
      <c r="AX293" s="135">
        <f t="shared" si="193"/>
        <v>105.42882942911626</v>
      </c>
      <c r="AY293" s="145">
        <v>105.42882942911626</v>
      </c>
      <c r="AZ293" s="135">
        <f t="shared" si="194"/>
        <v>9.4885946486204631</v>
      </c>
      <c r="BA293" s="135">
        <f t="shared" si="195"/>
        <v>114.91742407773673</v>
      </c>
      <c r="BB293" s="145">
        <v>114.91742407773673</v>
      </c>
      <c r="BC293" s="135">
        <f t="shared" si="196"/>
        <v>10.342568166996305</v>
      </c>
      <c r="BD293" s="135">
        <f t="shared" si="197"/>
        <v>125.25999224473303</v>
      </c>
      <c r="BE293" s="145">
        <v>125.25999224473303</v>
      </c>
      <c r="BF293" s="135">
        <f t="shared" si="198"/>
        <v>11.273399302025974</v>
      </c>
      <c r="BG293" s="135">
        <f t="shared" si="199"/>
        <v>136.53339154675899</v>
      </c>
      <c r="BH293" s="145">
        <v>152.91739853237007</v>
      </c>
      <c r="BI293" s="145">
        <v>136.53339154675899</v>
      </c>
      <c r="BJ293" s="135">
        <f t="shared" si="186"/>
        <v>16.38400698561108</v>
      </c>
      <c r="BK293" s="135">
        <f t="shared" si="187"/>
        <v>152.91739853237007</v>
      </c>
      <c r="BL293" s="135">
        <f t="shared" si="188"/>
        <v>6.116695941294803</v>
      </c>
      <c r="BM293" s="135">
        <f t="shared" si="189"/>
        <v>159.03409447366488</v>
      </c>
      <c r="BN293" s="137">
        <v>166.98579919734811</v>
      </c>
      <c r="BO293" s="137">
        <v>159.03409447366488</v>
      </c>
      <c r="BP293" s="135">
        <f t="shared" si="220"/>
        <v>7.9517047236832443</v>
      </c>
      <c r="BQ293" s="135">
        <f t="shared" si="221"/>
        <v>166.98579919734811</v>
      </c>
      <c r="BR293" s="135">
        <f t="shared" si="222"/>
        <v>21.708153895655254</v>
      </c>
      <c r="BS293" s="135">
        <f t="shared" si="223"/>
        <v>188.69395309300336</v>
      </c>
      <c r="BT293" s="137">
        <v>198.12865074765352</v>
      </c>
      <c r="BU293" s="129">
        <f t="shared" si="224"/>
        <v>29.719297612148029</v>
      </c>
      <c r="BV293" s="137">
        <v>188.69395309300336</v>
      </c>
      <c r="BW293" s="135">
        <f t="shared" si="225"/>
        <v>9.4346976546501686</v>
      </c>
      <c r="BX293" s="135">
        <f t="shared" si="226"/>
        <v>198.12865074765352</v>
      </c>
      <c r="BY293" s="132">
        <f t="shared" si="227"/>
        <v>227.84794835980156</v>
      </c>
    </row>
    <row r="294" spans="1:77" ht="18" customHeight="1" thickTop="1" thickBot="1" x14ac:dyDescent="0.35">
      <c r="A294" s="5"/>
      <c r="B294" s="92" t="s">
        <v>17</v>
      </c>
      <c r="C294" s="95">
        <v>8032</v>
      </c>
      <c r="D294" s="88" t="s">
        <v>18</v>
      </c>
      <c r="E294" s="88" t="s">
        <v>231</v>
      </c>
      <c r="F294" s="96">
        <v>45</v>
      </c>
      <c r="G294" s="96">
        <v>60</v>
      </c>
      <c r="H294" s="96">
        <v>8</v>
      </c>
      <c r="I294" s="97" t="s">
        <v>8</v>
      </c>
      <c r="J294" s="93">
        <f t="shared" si="232"/>
        <v>4229.6398415945014</v>
      </c>
      <c r="K294" s="57">
        <v>133.96476508999604</v>
      </c>
      <c r="M294" s="139"/>
      <c r="N294" s="139"/>
      <c r="P294" s="132"/>
      <c r="R294" s="132"/>
      <c r="S294" s="139"/>
      <c r="U294" s="133"/>
      <c r="V294" s="139"/>
      <c r="X294" s="132"/>
      <c r="Y294" s="139"/>
      <c r="AA294" s="132"/>
      <c r="AB294" s="132"/>
      <c r="AC294" s="139"/>
      <c r="AE294" s="134"/>
      <c r="AF294" s="139"/>
      <c r="AG294" s="139"/>
      <c r="AI294" s="132"/>
      <c r="AK294" s="132"/>
      <c r="AL294" s="134"/>
      <c r="AN294" s="134"/>
      <c r="AP294" s="139"/>
      <c r="AR294" s="134"/>
      <c r="AS294" s="139"/>
      <c r="AT294" s="139"/>
      <c r="AV294" s="134"/>
      <c r="AW294" s="135"/>
      <c r="AX294" s="135"/>
      <c r="AY294" s="139"/>
      <c r="AZ294" s="135"/>
      <c r="BA294" s="135"/>
      <c r="BB294" s="139"/>
      <c r="BC294" s="135"/>
      <c r="BD294" s="135"/>
      <c r="BE294" s="139"/>
      <c r="BF294" s="135"/>
      <c r="BG294" s="135"/>
      <c r="BH294" s="139"/>
      <c r="BI294" s="139"/>
      <c r="BJ294" s="135"/>
      <c r="BK294" s="135"/>
      <c r="BL294" s="135"/>
      <c r="BM294" s="135"/>
      <c r="BN294" s="206"/>
      <c r="BO294" s="206"/>
      <c r="BP294" s="135">
        <f t="shared" si="220"/>
        <v>0</v>
      </c>
      <c r="BQ294" s="135">
        <f t="shared" si="221"/>
        <v>0</v>
      </c>
      <c r="BR294" s="135">
        <f t="shared" si="222"/>
        <v>0</v>
      </c>
      <c r="BS294" s="135">
        <f t="shared" si="223"/>
        <v>0</v>
      </c>
      <c r="BT294" s="206"/>
      <c r="BU294" s="129">
        <f t="shared" si="224"/>
        <v>0</v>
      </c>
      <c r="BV294" s="206"/>
      <c r="BW294" s="135">
        <f t="shared" si="225"/>
        <v>0</v>
      </c>
      <c r="BX294" s="135">
        <f t="shared" si="226"/>
        <v>0</v>
      </c>
      <c r="BY294" s="132">
        <f t="shared" si="227"/>
        <v>0</v>
      </c>
    </row>
    <row r="295" spans="1:77" ht="18" customHeight="1" x14ac:dyDescent="0.3">
      <c r="A295" s="5"/>
      <c r="B295" s="92" t="s">
        <v>336</v>
      </c>
      <c r="C295" s="95">
        <v>8510</v>
      </c>
      <c r="D295" s="88" t="s">
        <v>18</v>
      </c>
      <c r="E295" s="88" t="s">
        <v>232</v>
      </c>
      <c r="F295" s="96">
        <v>42</v>
      </c>
      <c r="G295" s="96">
        <v>62</v>
      </c>
      <c r="H295" s="96">
        <v>7.5</v>
      </c>
      <c r="I295" s="97" t="s">
        <v>8</v>
      </c>
      <c r="J295" s="93">
        <f t="shared" si="232"/>
        <v>7113.7258468608006</v>
      </c>
      <c r="K295" s="57">
        <v>225.31200000000001</v>
      </c>
      <c r="M295" s="131">
        <v>29.034385800000003</v>
      </c>
      <c r="N295" s="131">
        <v>27.390930000000001</v>
      </c>
      <c r="O295" s="129">
        <f t="shared" si="231"/>
        <v>1.6434558000000001</v>
      </c>
      <c r="P295" s="132">
        <f t="shared" si="215"/>
        <v>29.034385800000003</v>
      </c>
      <c r="Q295" s="129">
        <f t="shared" si="216"/>
        <v>3.7744701540000003</v>
      </c>
      <c r="R295" s="132">
        <f t="shared" si="217"/>
        <v>32.808855954000002</v>
      </c>
      <c r="S295" s="131">
        <v>32.808855954000002</v>
      </c>
      <c r="T295" s="129">
        <f t="shared" si="218"/>
        <v>3.2808855954000005</v>
      </c>
      <c r="U295" s="133">
        <f t="shared" si="219"/>
        <v>36.089741549400003</v>
      </c>
      <c r="V295" s="131">
        <v>36.089741549400003</v>
      </c>
      <c r="W295" s="129">
        <f t="shared" si="213"/>
        <v>2.1653844929639998</v>
      </c>
      <c r="X295" s="132">
        <f t="shared" si="214"/>
        <v>38.255126042364004</v>
      </c>
      <c r="Y295" s="131">
        <v>38.255126042364004</v>
      </c>
      <c r="Z295" s="129">
        <f t="shared" si="211"/>
        <v>3.0604100833891206</v>
      </c>
      <c r="AA295" s="132">
        <f t="shared" si="212"/>
        <v>41.315536125753127</v>
      </c>
      <c r="AB295" s="132">
        <f>K300</f>
        <v>162.90277325898319</v>
      </c>
      <c r="AC295" s="131">
        <v>41.315536125753127</v>
      </c>
      <c r="AD295" s="129">
        <f t="shared" si="207"/>
        <v>4.1315536125753125</v>
      </c>
      <c r="AE295" s="134">
        <f t="shared" si="208"/>
        <v>45.447089738328437</v>
      </c>
      <c r="AF295" s="131">
        <v>48.628386020011426</v>
      </c>
      <c r="AG295" s="131">
        <v>45.447089738328437</v>
      </c>
      <c r="AH295" s="129">
        <f t="shared" si="205"/>
        <v>3.1812962816829908</v>
      </c>
      <c r="AI295" s="132">
        <f t="shared" si="206"/>
        <v>48.628386020011426</v>
      </c>
      <c r="AK295" s="132">
        <f t="shared" si="201"/>
        <v>7.2942579030017143</v>
      </c>
      <c r="AL295" s="134">
        <f t="shared" si="202"/>
        <v>55.92264392301314</v>
      </c>
      <c r="AM295" s="129">
        <f t="shared" si="203"/>
        <v>13.032221860718655</v>
      </c>
      <c r="AN295" s="134">
        <f t="shared" si="204"/>
        <v>175.93499511970185</v>
      </c>
      <c r="AP295" s="131">
        <v>60.39645543685419</v>
      </c>
      <c r="AQ295" s="129">
        <f t="shared" si="209"/>
        <v>4.2277518805797936</v>
      </c>
      <c r="AR295" s="134">
        <f t="shared" si="210"/>
        <v>64.624207317433985</v>
      </c>
      <c r="AS295" s="131">
        <v>69.794143902828708</v>
      </c>
      <c r="AT295" s="131">
        <v>64.624207317433985</v>
      </c>
      <c r="AU295" s="129">
        <f t="shared" si="190"/>
        <v>5.1699365853947192</v>
      </c>
      <c r="AV295" s="134">
        <f t="shared" si="191"/>
        <v>69.794143902828708</v>
      </c>
      <c r="AW295" s="135">
        <f t="shared" si="192"/>
        <v>5.5835315122262967</v>
      </c>
      <c r="AX295" s="135">
        <f t="shared" si="193"/>
        <v>75.377675415055009</v>
      </c>
      <c r="AY295" s="131">
        <v>75.377675415055009</v>
      </c>
      <c r="AZ295" s="135">
        <f t="shared" si="194"/>
        <v>6.7839907873549512</v>
      </c>
      <c r="BA295" s="135">
        <f>AY295+AZ295</f>
        <v>82.161666202409961</v>
      </c>
      <c r="BB295" s="131">
        <v>82.161666202409961</v>
      </c>
      <c r="BC295" s="135">
        <f t="shared" si="196"/>
        <v>7.3945499582168974</v>
      </c>
      <c r="BD295" s="135">
        <f t="shared" si="197"/>
        <v>89.55621616062686</v>
      </c>
      <c r="BE295" s="131">
        <v>89.55621616062686</v>
      </c>
      <c r="BF295" s="135">
        <f t="shared" si="198"/>
        <v>8.0600594544564164</v>
      </c>
      <c r="BG295" s="135">
        <f t="shared" si="199"/>
        <v>97.616275615083282</v>
      </c>
      <c r="BH295" s="131">
        <v>109.33022868889327</v>
      </c>
      <c r="BI295" s="131">
        <v>97.616275615083282</v>
      </c>
      <c r="BJ295" s="135">
        <f t="shared" si="186"/>
        <v>11.713953073809993</v>
      </c>
      <c r="BK295" s="135">
        <f t="shared" si="187"/>
        <v>109.33022868889327</v>
      </c>
      <c r="BL295" s="135">
        <f t="shared" si="188"/>
        <v>4.3732091475557304</v>
      </c>
      <c r="BM295" s="135">
        <f t="shared" si="189"/>
        <v>113.703437836449</v>
      </c>
      <c r="BN295" s="207">
        <v>119.38860972827145</v>
      </c>
      <c r="BO295" s="207">
        <v>113.703437836449</v>
      </c>
      <c r="BP295" s="135">
        <f t="shared" si="220"/>
        <v>5.6851718918224501</v>
      </c>
      <c r="BQ295" s="135">
        <f t="shared" si="221"/>
        <v>119.38860972827145</v>
      </c>
      <c r="BR295" s="135">
        <f t="shared" si="222"/>
        <v>15.52051926467529</v>
      </c>
      <c r="BS295" s="135">
        <f t="shared" si="223"/>
        <v>134.90912899294673</v>
      </c>
      <c r="BT295" s="207">
        <v>141.65458544259408</v>
      </c>
      <c r="BU295" s="129">
        <f t="shared" si="224"/>
        <v>21.248187816389112</v>
      </c>
      <c r="BV295" s="207">
        <v>134.90912899294673</v>
      </c>
      <c r="BW295" s="135">
        <f t="shared" si="225"/>
        <v>6.745456449647337</v>
      </c>
      <c r="BX295" s="135">
        <f t="shared" si="226"/>
        <v>141.65458544259408</v>
      </c>
      <c r="BY295" s="132">
        <f t="shared" si="227"/>
        <v>162.90277325898319</v>
      </c>
    </row>
    <row r="296" spans="1:77" ht="18" customHeight="1" x14ac:dyDescent="0.3">
      <c r="A296" s="5"/>
      <c r="B296" s="92" t="s">
        <v>359</v>
      </c>
      <c r="C296" s="95"/>
      <c r="D296" s="88" t="s">
        <v>18</v>
      </c>
      <c r="E296" s="88" t="s">
        <v>233</v>
      </c>
      <c r="F296" s="96"/>
      <c r="G296" s="96"/>
      <c r="H296" s="96"/>
      <c r="I296" s="97"/>
      <c r="J296" s="93">
        <f t="shared" si="232"/>
        <v>62147.592896268681</v>
      </c>
      <c r="K296" s="57">
        <v>1968.391635</v>
      </c>
      <c r="M296" s="136">
        <v>26.9905574</v>
      </c>
      <c r="N296" s="136">
        <v>25.462790000000002</v>
      </c>
      <c r="O296" s="129">
        <f t="shared" si="231"/>
        <v>1.5277674000000001</v>
      </c>
      <c r="P296" s="132">
        <f t="shared" si="215"/>
        <v>26.9905574</v>
      </c>
      <c r="Q296" s="129">
        <f t="shared" si="216"/>
        <v>3.5087724619999996</v>
      </c>
      <c r="R296" s="132">
        <f t="shared" si="217"/>
        <v>30.499329862</v>
      </c>
      <c r="S296" s="136">
        <v>30.499329862</v>
      </c>
      <c r="T296" s="129">
        <f t="shared" si="218"/>
        <v>3.0499329862</v>
      </c>
      <c r="U296" s="133">
        <f t="shared" si="219"/>
        <v>33.549262848200001</v>
      </c>
      <c r="V296" s="136">
        <v>33.549262848200001</v>
      </c>
      <c r="W296" s="129">
        <f t="shared" si="213"/>
        <v>2.0129557708919998</v>
      </c>
      <c r="X296" s="132">
        <f t="shared" si="214"/>
        <v>35.562218619092</v>
      </c>
      <c r="Y296" s="136">
        <v>35.562218619092</v>
      </c>
      <c r="Z296" s="129">
        <f t="shared" si="211"/>
        <v>2.8449774895273601</v>
      </c>
      <c r="AA296" s="132">
        <f t="shared" si="212"/>
        <v>38.40719610861936</v>
      </c>
      <c r="AB296" s="132">
        <f>K301</f>
        <v>151.43549729458266</v>
      </c>
      <c r="AC296" s="136">
        <v>38.40719610861936</v>
      </c>
      <c r="AD296" s="129">
        <f t="shared" si="207"/>
        <v>3.8407196108619357</v>
      </c>
      <c r="AE296" s="134">
        <f t="shared" si="208"/>
        <v>42.247915719481298</v>
      </c>
      <c r="AF296" s="136">
        <v>45.205269819844986</v>
      </c>
      <c r="AG296" s="136">
        <v>42.247915719481298</v>
      </c>
      <c r="AH296" s="129">
        <f t="shared" si="205"/>
        <v>2.9573541003636912</v>
      </c>
      <c r="AI296" s="132">
        <f t="shared" si="206"/>
        <v>45.205269819844986</v>
      </c>
      <c r="AK296" s="132">
        <f t="shared" si="201"/>
        <v>6.7807904729767472</v>
      </c>
      <c r="AL296" s="134">
        <f t="shared" si="202"/>
        <v>51.986060292821733</v>
      </c>
      <c r="AM296" s="129">
        <f t="shared" si="203"/>
        <v>12.114839783566612</v>
      </c>
      <c r="AN296" s="134">
        <f t="shared" si="204"/>
        <v>163.55033707814928</v>
      </c>
      <c r="AP296" s="136">
        <v>56.14494511624747</v>
      </c>
      <c r="AQ296" s="129">
        <f t="shared" si="209"/>
        <v>3.9301461581373229</v>
      </c>
      <c r="AR296" s="134">
        <f t="shared" si="210"/>
        <v>60.075091274384796</v>
      </c>
      <c r="AS296" s="136">
        <v>64.881098576335575</v>
      </c>
      <c r="AT296" s="136">
        <v>60.075091274384796</v>
      </c>
      <c r="AU296" s="129">
        <f t="shared" si="190"/>
        <v>4.8060073019507836</v>
      </c>
      <c r="AV296" s="134">
        <f t="shared" si="191"/>
        <v>64.881098576335575</v>
      </c>
      <c r="AW296" s="135">
        <f t="shared" si="192"/>
        <v>5.1904878861068457</v>
      </c>
      <c r="AX296" s="135">
        <f t="shared" si="193"/>
        <v>70.071586462442426</v>
      </c>
      <c r="AY296" s="136">
        <v>70.071586462442426</v>
      </c>
      <c r="AZ296" s="135">
        <f t="shared" si="194"/>
        <v>6.3064427816198183</v>
      </c>
      <c r="BA296" s="135">
        <f>AY296+AZ296</f>
        <v>76.378029244062247</v>
      </c>
      <c r="BB296" s="136">
        <v>76.378029244062247</v>
      </c>
      <c r="BC296" s="135">
        <f t="shared" si="196"/>
        <v>6.8740226319656026</v>
      </c>
      <c r="BD296" s="135">
        <f t="shared" si="197"/>
        <v>83.252051876027849</v>
      </c>
      <c r="BE296" s="136">
        <v>83.252051876027849</v>
      </c>
      <c r="BF296" s="135">
        <f t="shared" si="198"/>
        <v>7.4926846688425055</v>
      </c>
      <c r="BG296" s="135">
        <f t="shared" si="199"/>
        <v>90.744736544870349</v>
      </c>
      <c r="BH296" s="136">
        <v>101.63410493025479</v>
      </c>
      <c r="BI296" s="136">
        <v>90.744736544870349</v>
      </c>
      <c r="BJ296" s="135">
        <f t="shared" si="186"/>
        <v>10.889368385384442</v>
      </c>
      <c r="BK296" s="135">
        <f t="shared" si="187"/>
        <v>101.63410493025479</v>
      </c>
      <c r="BL296" s="135">
        <f t="shared" si="188"/>
        <v>4.0653641972101919</v>
      </c>
      <c r="BM296" s="135">
        <f t="shared" si="189"/>
        <v>105.69946912746498</v>
      </c>
      <c r="BN296" s="137">
        <v>110.98444258383823</v>
      </c>
      <c r="BO296" s="137">
        <v>105.69946912746498</v>
      </c>
      <c r="BP296" s="135">
        <f t="shared" si="220"/>
        <v>5.2849734563732484</v>
      </c>
      <c r="BQ296" s="135">
        <f t="shared" si="221"/>
        <v>110.98444258383823</v>
      </c>
      <c r="BR296" s="135">
        <f t="shared" si="222"/>
        <v>14.427977535898972</v>
      </c>
      <c r="BS296" s="135">
        <f t="shared" si="223"/>
        <v>125.41242011973721</v>
      </c>
      <c r="BT296" s="137">
        <v>131.68304112572406</v>
      </c>
      <c r="BU296" s="129">
        <f t="shared" si="224"/>
        <v>19.752456168858611</v>
      </c>
      <c r="BV296" s="137">
        <v>125.41242011973721</v>
      </c>
      <c r="BW296" s="135">
        <f t="shared" si="225"/>
        <v>6.270621005986861</v>
      </c>
      <c r="BX296" s="135">
        <f t="shared" si="226"/>
        <v>131.68304112572406</v>
      </c>
      <c r="BY296" s="132">
        <f t="shared" si="227"/>
        <v>151.43549729458266</v>
      </c>
    </row>
    <row r="297" spans="1:77" ht="18" customHeight="1" thickBot="1" x14ac:dyDescent="0.35">
      <c r="A297" s="5"/>
      <c r="B297" s="92" t="s">
        <v>337</v>
      </c>
      <c r="C297" s="95"/>
      <c r="D297" s="88" t="s">
        <v>18</v>
      </c>
      <c r="E297" s="311" t="s">
        <v>725</v>
      </c>
      <c r="F297" s="96">
        <v>40</v>
      </c>
      <c r="G297" s="96">
        <v>55</v>
      </c>
      <c r="H297" s="96">
        <v>7</v>
      </c>
      <c r="I297" s="97" t="s">
        <v>8</v>
      </c>
      <c r="J297" s="93">
        <f t="shared" si="232"/>
        <v>6491.4109955589347</v>
      </c>
      <c r="K297" s="57">
        <v>205.60151258525079</v>
      </c>
      <c r="M297" s="138"/>
      <c r="N297" s="138"/>
      <c r="P297" s="132"/>
      <c r="R297" s="132"/>
      <c r="S297" s="138"/>
      <c r="U297" s="133"/>
      <c r="V297" s="138"/>
      <c r="X297" s="132"/>
      <c r="Y297" s="138"/>
      <c r="AA297" s="132"/>
      <c r="AB297" s="132"/>
      <c r="AC297" s="138"/>
      <c r="AE297" s="134"/>
      <c r="AF297" s="138"/>
      <c r="AG297" s="138"/>
      <c r="AI297" s="132"/>
      <c r="AK297" s="132"/>
      <c r="AL297" s="134"/>
      <c r="AN297" s="134"/>
      <c r="AP297" s="138"/>
      <c r="AR297" s="134"/>
      <c r="AS297" s="138"/>
      <c r="AT297" s="138"/>
      <c r="AV297" s="134"/>
      <c r="AW297" s="135"/>
      <c r="AX297" s="135"/>
      <c r="AY297" s="138"/>
      <c r="AZ297" s="135"/>
      <c r="BA297" s="135"/>
      <c r="BB297" s="138"/>
      <c r="BC297" s="135"/>
      <c r="BD297" s="135"/>
      <c r="BE297" s="138"/>
      <c r="BF297" s="135"/>
      <c r="BG297" s="135"/>
      <c r="BH297" s="138"/>
      <c r="BI297" s="138"/>
      <c r="BJ297" s="135"/>
      <c r="BK297" s="135"/>
      <c r="BL297" s="135"/>
      <c r="BM297" s="135"/>
      <c r="BO297" s="208"/>
      <c r="BP297" s="135">
        <f t="shared" si="220"/>
        <v>0</v>
      </c>
      <c r="BQ297" s="135">
        <f t="shared" si="221"/>
        <v>0</v>
      </c>
      <c r="BR297" s="135">
        <f t="shared" si="222"/>
        <v>0</v>
      </c>
      <c r="BS297" s="135">
        <f t="shared" si="223"/>
        <v>0</v>
      </c>
      <c r="BU297" s="129">
        <f t="shared" si="224"/>
        <v>0</v>
      </c>
      <c r="BW297" s="135">
        <f t="shared" si="225"/>
        <v>0</v>
      </c>
      <c r="BX297" s="135">
        <f t="shared" si="226"/>
        <v>0</v>
      </c>
      <c r="BY297" s="132">
        <f t="shared" si="227"/>
        <v>0</v>
      </c>
    </row>
    <row r="298" spans="1:77" ht="16.5" customHeight="1" x14ac:dyDescent="0.3">
      <c r="A298" s="5"/>
      <c r="B298" s="92" t="s">
        <v>338</v>
      </c>
      <c r="C298" s="95">
        <v>9192</v>
      </c>
      <c r="D298" s="88" t="s">
        <v>18</v>
      </c>
      <c r="E298" s="298" t="s">
        <v>234</v>
      </c>
      <c r="F298" s="96">
        <v>42</v>
      </c>
      <c r="G298" s="96">
        <v>66</v>
      </c>
      <c r="H298" s="96">
        <v>8</v>
      </c>
      <c r="I298" s="97" t="s">
        <v>8</v>
      </c>
      <c r="J298" s="93">
        <f t="shared" si="232"/>
        <v>7193.7927824586586</v>
      </c>
      <c r="K298" s="57">
        <v>227.84794835980156</v>
      </c>
      <c r="O298" s="129">
        <f t="shared" si="231"/>
        <v>0</v>
      </c>
      <c r="P298" s="132">
        <f t="shared" si="215"/>
        <v>0</v>
      </c>
      <c r="Q298" s="129">
        <f t="shared" si="216"/>
        <v>0</v>
      </c>
      <c r="R298" s="132">
        <f t="shared" si="217"/>
        <v>0</v>
      </c>
      <c r="U298" s="133"/>
      <c r="W298" s="129">
        <f t="shared" si="213"/>
        <v>0</v>
      </c>
      <c r="X298" s="132">
        <f t="shared" si="214"/>
        <v>0</v>
      </c>
      <c r="Z298" s="129">
        <f t="shared" si="211"/>
        <v>0</v>
      </c>
      <c r="AA298" s="132">
        <f t="shared" si="212"/>
        <v>0</v>
      </c>
      <c r="AB298" s="132">
        <f>J305</f>
        <v>0</v>
      </c>
      <c r="AD298" s="129">
        <f t="shared" si="207"/>
        <v>0</v>
      </c>
      <c r="AE298" s="134">
        <f t="shared" si="208"/>
        <v>0</v>
      </c>
      <c r="AH298" s="129">
        <f t="shared" si="205"/>
        <v>0</v>
      </c>
      <c r="AI298" s="132">
        <f t="shared" si="206"/>
        <v>0</v>
      </c>
      <c r="AK298" s="132"/>
      <c r="AL298" s="134">
        <f t="shared" si="202"/>
        <v>0</v>
      </c>
      <c r="AM298" s="129">
        <f t="shared" si="203"/>
        <v>0</v>
      </c>
      <c r="AN298" s="134">
        <f t="shared" si="204"/>
        <v>0</v>
      </c>
      <c r="AQ298" s="129">
        <f t="shared" si="209"/>
        <v>0</v>
      </c>
      <c r="AR298" s="134">
        <f t="shared" si="210"/>
        <v>0</v>
      </c>
      <c r="AU298" s="129">
        <f t="shared" si="190"/>
        <v>0</v>
      </c>
      <c r="AV298" s="134">
        <f t="shared" si="191"/>
        <v>0</v>
      </c>
      <c r="AW298" s="135"/>
      <c r="AX298" s="135"/>
      <c r="AZ298" s="135">
        <f t="shared" si="194"/>
        <v>0</v>
      </c>
      <c r="BA298" s="135">
        <f t="shared" si="195"/>
        <v>0</v>
      </c>
      <c r="BC298" s="135">
        <f t="shared" si="196"/>
        <v>0</v>
      </c>
      <c r="BD298" s="135">
        <f t="shared" si="197"/>
        <v>0</v>
      </c>
      <c r="BF298" s="135">
        <f t="shared" si="198"/>
        <v>0</v>
      </c>
      <c r="BG298" s="135">
        <f t="shared" si="199"/>
        <v>0</v>
      </c>
      <c r="BJ298" s="135">
        <f t="shared" si="186"/>
        <v>0</v>
      </c>
      <c r="BK298" s="135">
        <f t="shared" si="187"/>
        <v>0</v>
      </c>
      <c r="BL298" s="135">
        <f t="shared" si="188"/>
        <v>0</v>
      </c>
      <c r="BM298" s="135">
        <f t="shared" si="189"/>
        <v>0</v>
      </c>
      <c r="BP298" s="135">
        <f t="shared" si="220"/>
        <v>0</v>
      </c>
      <c r="BQ298" s="135">
        <f t="shared" si="221"/>
        <v>0</v>
      </c>
      <c r="BR298" s="135">
        <f t="shared" si="222"/>
        <v>0</v>
      </c>
      <c r="BS298" s="135">
        <f t="shared" si="223"/>
        <v>0</v>
      </c>
      <c r="BU298" s="129">
        <f t="shared" si="224"/>
        <v>0</v>
      </c>
      <c r="BW298" s="135">
        <f t="shared" si="225"/>
        <v>0</v>
      </c>
      <c r="BX298" s="135">
        <f t="shared" si="226"/>
        <v>0</v>
      </c>
      <c r="BY298" s="132">
        <f t="shared" si="227"/>
        <v>0</v>
      </c>
    </row>
    <row r="299" spans="1:77" ht="16.5" customHeight="1" x14ac:dyDescent="0.3">
      <c r="A299" s="5"/>
      <c r="B299" s="92" t="s">
        <v>700</v>
      </c>
      <c r="C299" s="99"/>
      <c r="D299" s="100" t="s">
        <v>18</v>
      </c>
      <c r="E299" s="100" t="s">
        <v>705</v>
      </c>
      <c r="F299" s="101">
        <v>61</v>
      </c>
      <c r="G299" s="101">
        <v>75</v>
      </c>
      <c r="H299" s="101">
        <v>8</v>
      </c>
      <c r="I299" s="102" t="s">
        <v>8</v>
      </c>
      <c r="J299" s="337">
        <f>J87</f>
        <v>21194.686163362079</v>
      </c>
      <c r="K299" s="57"/>
      <c r="M299" s="136">
        <v>89.285743132632319</v>
      </c>
      <c r="N299" s="136">
        <v>84.231833143992759</v>
      </c>
      <c r="O299" s="129">
        <f t="shared" si="231"/>
        <v>5.0539099886395658</v>
      </c>
      <c r="P299" s="132">
        <f t="shared" si="215"/>
        <v>89.285743132632319</v>
      </c>
      <c r="Q299" s="129">
        <f t="shared" si="216"/>
        <v>11.607146607242202</v>
      </c>
      <c r="R299" s="132">
        <f t="shared" si="217"/>
        <v>100.89288973987452</v>
      </c>
      <c r="S299" s="136">
        <v>100.89288973987452</v>
      </c>
      <c r="T299" s="129">
        <f t="shared" si="218"/>
        <v>10.089288973987451</v>
      </c>
      <c r="U299" s="133">
        <f t="shared" si="219"/>
        <v>110.98217871386197</v>
      </c>
      <c r="V299" s="136">
        <v>110.98217871386197</v>
      </c>
      <c r="W299" s="129">
        <f t="shared" si="213"/>
        <v>6.6589307228317187</v>
      </c>
      <c r="X299" s="132">
        <f t="shared" si="214"/>
        <v>117.64110943669368</v>
      </c>
      <c r="Y299" s="136">
        <v>117.64110943669368</v>
      </c>
      <c r="Z299" s="129">
        <f t="shared" si="211"/>
        <v>9.4112887549354944</v>
      </c>
      <c r="AA299" s="132">
        <f t="shared" si="212"/>
        <v>127.05239819162918</v>
      </c>
      <c r="AB299" s="132">
        <f>K304</f>
        <v>500.95411933236119</v>
      </c>
      <c r="AC299" s="136">
        <v>127.05239819162918</v>
      </c>
      <c r="AD299" s="129">
        <f t="shared" si="207"/>
        <v>12.705239819162919</v>
      </c>
      <c r="AE299" s="134">
        <f t="shared" si="208"/>
        <v>139.75763801079211</v>
      </c>
      <c r="AF299" s="136">
        <v>149.54067267154755</v>
      </c>
      <c r="AG299" s="136">
        <v>139.75763801079211</v>
      </c>
      <c r="AH299" s="129">
        <f t="shared" si="205"/>
        <v>9.7830346607554475</v>
      </c>
      <c r="AI299" s="132">
        <f t="shared" si="206"/>
        <v>149.54067267154755</v>
      </c>
      <c r="AK299" s="132">
        <f t="shared" si="201"/>
        <v>22.431100900732133</v>
      </c>
      <c r="AL299" s="134">
        <f t="shared" si="202"/>
        <v>171.97177357227969</v>
      </c>
      <c r="AM299" s="129">
        <f t="shared" si="203"/>
        <v>40.076329546588894</v>
      </c>
      <c r="AN299" s="134">
        <f t="shared" si="204"/>
        <v>541.0304488789501</v>
      </c>
      <c r="AP299" s="136">
        <v>185.72951545806205</v>
      </c>
      <c r="AQ299" s="129">
        <f t="shared" si="209"/>
        <v>13.001066082064343</v>
      </c>
      <c r="AR299" s="134">
        <f t="shared" si="210"/>
        <v>198.73058154012639</v>
      </c>
      <c r="AS299" s="136">
        <v>214.62902806333651</v>
      </c>
      <c r="AT299" s="136">
        <v>198.73058154012639</v>
      </c>
      <c r="AU299" s="129">
        <f t="shared" si="190"/>
        <v>15.898446523210112</v>
      </c>
      <c r="AV299" s="134">
        <f t="shared" si="191"/>
        <v>214.62902806333651</v>
      </c>
      <c r="AW299" s="135">
        <f t="shared" si="192"/>
        <v>17.17032224506692</v>
      </c>
      <c r="AX299" s="135">
        <f t="shared" si="193"/>
        <v>231.79935030840343</v>
      </c>
      <c r="AY299" s="136">
        <v>231.79935030840343</v>
      </c>
      <c r="AZ299" s="135">
        <f t="shared" si="194"/>
        <v>20.861941527756308</v>
      </c>
      <c r="BA299" s="135">
        <f t="shared" si="195"/>
        <v>252.66129183615973</v>
      </c>
      <c r="BB299" s="136">
        <v>252.66129183615973</v>
      </c>
      <c r="BC299" s="135">
        <f t="shared" si="196"/>
        <v>22.739516265254377</v>
      </c>
      <c r="BD299" s="135">
        <f t="shared" si="197"/>
        <v>275.4008081014141</v>
      </c>
      <c r="BE299" s="136">
        <v>275.4008081014141</v>
      </c>
      <c r="BF299" s="135">
        <f t="shared" si="198"/>
        <v>24.78607272912727</v>
      </c>
      <c r="BG299" s="135">
        <f t="shared" si="199"/>
        <v>300.18688083054138</v>
      </c>
      <c r="BH299" s="136">
        <v>336.20930653020633</v>
      </c>
      <c r="BI299" s="136">
        <v>300.18688083054138</v>
      </c>
      <c r="BJ299" s="135">
        <f t="shared" si="186"/>
        <v>36.022425699664964</v>
      </c>
      <c r="BK299" s="135">
        <f>BI299+BJ299</f>
        <v>336.20930653020633</v>
      </c>
      <c r="BL299" s="135">
        <f t="shared" si="188"/>
        <v>13.448372261208254</v>
      </c>
      <c r="BM299" s="135">
        <f t="shared" si="189"/>
        <v>349.65767879141458</v>
      </c>
      <c r="BN299" s="136">
        <v>367.14056273098532</v>
      </c>
      <c r="BO299" s="136">
        <v>349.65767879141458</v>
      </c>
      <c r="BP299" s="135">
        <f t="shared" si="220"/>
        <v>17.482883939570726</v>
      </c>
      <c r="BQ299" s="135">
        <f t="shared" si="221"/>
        <v>367.14056273098532</v>
      </c>
      <c r="BR299" s="135">
        <f t="shared" si="222"/>
        <v>47.728273155028091</v>
      </c>
      <c r="BS299" s="135">
        <f t="shared" si="223"/>
        <v>414.86883588601341</v>
      </c>
      <c r="BT299" s="136">
        <v>435.61227768031409</v>
      </c>
      <c r="BU299" s="129">
        <f t="shared" si="224"/>
        <v>65.341841652047108</v>
      </c>
      <c r="BV299" s="136">
        <v>414.86883588601341</v>
      </c>
      <c r="BW299" s="135">
        <f t="shared" si="225"/>
        <v>20.743441794300672</v>
      </c>
      <c r="BX299" s="135">
        <f t="shared" si="226"/>
        <v>435.61227768031409</v>
      </c>
      <c r="BY299" s="132">
        <f t="shared" si="227"/>
        <v>500.95411933236119</v>
      </c>
    </row>
    <row r="300" spans="1:77" ht="16.5" customHeight="1" x14ac:dyDescent="0.3">
      <c r="A300" s="5"/>
      <c r="B300" s="338"/>
      <c r="C300" s="317"/>
      <c r="D300" s="318"/>
      <c r="E300" s="318"/>
      <c r="F300" s="319"/>
      <c r="G300" s="319"/>
      <c r="H300" s="319"/>
      <c r="I300" s="320"/>
      <c r="J300" s="93"/>
      <c r="K300" s="57">
        <v>162.90277325898319</v>
      </c>
      <c r="M300" s="136">
        <v>89.285743132632319</v>
      </c>
      <c r="N300" s="136">
        <v>84.231833143992759</v>
      </c>
      <c r="O300" s="129">
        <f t="shared" si="231"/>
        <v>5.0539099886395658</v>
      </c>
      <c r="P300" s="132">
        <f t="shared" si="215"/>
        <v>89.285743132632319</v>
      </c>
      <c r="Q300" s="129">
        <f t="shared" si="216"/>
        <v>11.607146607242202</v>
      </c>
      <c r="R300" s="132">
        <f t="shared" si="217"/>
        <v>100.89288973987452</v>
      </c>
      <c r="S300" s="136">
        <v>100.89288973987452</v>
      </c>
      <c r="T300" s="129">
        <f t="shared" si="218"/>
        <v>10.089288973987451</v>
      </c>
      <c r="U300" s="133">
        <f t="shared" si="219"/>
        <v>110.98217871386197</v>
      </c>
      <c r="V300" s="136">
        <v>110.98217871386197</v>
      </c>
      <c r="W300" s="129">
        <f t="shared" si="213"/>
        <v>6.6589307228317187</v>
      </c>
      <c r="X300" s="132">
        <f t="shared" si="214"/>
        <v>117.64110943669368</v>
      </c>
      <c r="Y300" s="136">
        <v>117.64110943669368</v>
      </c>
      <c r="Z300" s="129">
        <f t="shared" si="211"/>
        <v>9.4112887549354944</v>
      </c>
      <c r="AA300" s="132">
        <f t="shared" si="212"/>
        <v>127.05239819162918</v>
      </c>
      <c r="AB300" s="132">
        <f>K305</f>
        <v>500.95411933236119</v>
      </c>
      <c r="AC300" s="136">
        <v>127.05239819162918</v>
      </c>
      <c r="AD300" s="129">
        <f t="shared" si="207"/>
        <v>12.705239819162919</v>
      </c>
      <c r="AE300" s="134">
        <f t="shared" si="208"/>
        <v>139.75763801079211</v>
      </c>
      <c r="AF300" s="136">
        <v>149.54067267154755</v>
      </c>
      <c r="AG300" s="136">
        <v>139.75763801079211</v>
      </c>
      <c r="AH300" s="129">
        <f t="shared" si="205"/>
        <v>9.7830346607554475</v>
      </c>
      <c r="AI300" s="132">
        <f t="shared" si="206"/>
        <v>149.54067267154755</v>
      </c>
      <c r="AK300" s="132">
        <f t="shared" si="201"/>
        <v>22.431100900732133</v>
      </c>
      <c r="AL300" s="134">
        <f t="shared" si="202"/>
        <v>171.97177357227969</v>
      </c>
      <c r="AM300" s="129">
        <f t="shared" si="203"/>
        <v>40.076329546588894</v>
      </c>
      <c r="AN300" s="134">
        <f t="shared" si="204"/>
        <v>541.0304488789501</v>
      </c>
      <c r="AP300" s="136">
        <v>185.72951545806205</v>
      </c>
      <c r="AQ300" s="129">
        <f t="shared" si="209"/>
        <v>13.001066082064343</v>
      </c>
      <c r="AR300" s="134">
        <f t="shared" si="210"/>
        <v>198.73058154012639</v>
      </c>
      <c r="AS300" s="136">
        <v>214.62902806333651</v>
      </c>
      <c r="AT300" s="136">
        <v>198.73058154012639</v>
      </c>
      <c r="AU300" s="129">
        <f t="shared" si="190"/>
        <v>15.898446523210112</v>
      </c>
      <c r="AV300" s="134">
        <f t="shared" si="191"/>
        <v>214.62902806333651</v>
      </c>
      <c r="AW300" s="135">
        <f t="shared" si="192"/>
        <v>17.17032224506692</v>
      </c>
      <c r="AX300" s="135">
        <f t="shared" si="193"/>
        <v>231.79935030840343</v>
      </c>
      <c r="AY300" s="136">
        <v>231.79935030840343</v>
      </c>
      <c r="AZ300" s="135">
        <f t="shared" si="194"/>
        <v>20.861941527756308</v>
      </c>
      <c r="BA300" s="135">
        <f t="shared" si="195"/>
        <v>252.66129183615973</v>
      </c>
      <c r="BB300" s="196">
        <v>252.66129183615973</v>
      </c>
      <c r="BC300" s="135">
        <f t="shared" si="196"/>
        <v>22.739516265254377</v>
      </c>
      <c r="BD300" s="135">
        <f t="shared" si="197"/>
        <v>275.4008081014141</v>
      </c>
      <c r="BE300" s="196">
        <v>275.4008081014141</v>
      </c>
      <c r="BF300" s="135">
        <f t="shared" si="198"/>
        <v>24.78607272912727</v>
      </c>
      <c r="BG300" s="135">
        <f t="shared" si="199"/>
        <v>300.18688083054138</v>
      </c>
      <c r="BH300" s="196">
        <v>336.20930653020633</v>
      </c>
      <c r="BI300" s="196">
        <v>300.18688083054138</v>
      </c>
      <c r="BJ300" s="135">
        <f t="shared" si="186"/>
        <v>36.022425699664964</v>
      </c>
      <c r="BK300" s="135">
        <f>BI300+BJ300</f>
        <v>336.20930653020633</v>
      </c>
      <c r="BL300" s="135">
        <f t="shared" si="188"/>
        <v>13.448372261208254</v>
      </c>
      <c r="BM300" s="135">
        <f t="shared" si="189"/>
        <v>349.65767879141458</v>
      </c>
      <c r="BN300" s="196">
        <v>367.14056273098532</v>
      </c>
      <c r="BO300" s="196">
        <v>349.65767879141458</v>
      </c>
      <c r="BP300" s="135">
        <f t="shared" si="220"/>
        <v>17.482883939570726</v>
      </c>
      <c r="BQ300" s="135">
        <f t="shared" si="221"/>
        <v>367.14056273098532</v>
      </c>
      <c r="BR300" s="135">
        <f t="shared" si="222"/>
        <v>47.728273155028091</v>
      </c>
      <c r="BS300" s="135">
        <f t="shared" si="223"/>
        <v>414.86883588601341</v>
      </c>
      <c r="BT300" s="196">
        <v>435.61227768031409</v>
      </c>
      <c r="BU300" s="129">
        <f t="shared" si="224"/>
        <v>65.341841652047108</v>
      </c>
      <c r="BV300" s="196">
        <v>414.86883588601341</v>
      </c>
      <c r="BW300" s="135">
        <f t="shared" si="225"/>
        <v>20.743441794300672</v>
      </c>
      <c r="BX300" s="135">
        <f t="shared" si="226"/>
        <v>435.61227768031409</v>
      </c>
      <c r="BY300" s="132">
        <f t="shared" si="227"/>
        <v>500.95411933236119</v>
      </c>
    </row>
    <row r="301" spans="1:77" ht="16.5" customHeight="1" thickBot="1" x14ac:dyDescent="0.35">
      <c r="A301" s="5"/>
      <c r="B301" s="107"/>
      <c r="C301" s="108"/>
      <c r="D301" s="109"/>
      <c r="E301" s="109"/>
      <c r="F301" s="110"/>
      <c r="G301" s="110"/>
      <c r="H301" s="110"/>
      <c r="I301" s="111"/>
      <c r="J301" s="94"/>
      <c r="K301" s="57">
        <v>151.43549729458266</v>
      </c>
      <c r="M301" s="138"/>
      <c r="N301" s="138"/>
      <c r="P301" s="132"/>
      <c r="R301" s="132"/>
      <c r="S301" s="138"/>
      <c r="U301" s="133"/>
      <c r="V301" s="138"/>
      <c r="X301" s="132"/>
      <c r="Y301" s="138"/>
      <c r="AA301" s="132"/>
      <c r="AB301" s="132"/>
      <c r="AC301" s="138"/>
      <c r="AE301" s="134"/>
      <c r="AF301" s="138"/>
      <c r="AG301" s="138"/>
      <c r="AI301" s="132"/>
      <c r="AK301" s="132"/>
      <c r="AL301" s="134"/>
      <c r="AN301" s="134"/>
      <c r="AP301" s="138"/>
      <c r="AR301" s="134"/>
      <c r="AS301" s="138"/>
      <c r="AT301" s="138"/>
      <c r="AV301" s="134"/>
      <c r="AW301" s="135"/>
      <c r="AX301" s="135"/>
      <c r="AY301" s="138"/>
      <c r="AZ301" s="135"/>
      <c r="BA301" s="135"/>
      <c r="BB301" s="138"/>
      <c r="BC301" s="135"/>
      <c r="BD301" s="135"/>
      <c r="BE301" s="138"/>
      <c r="BF301" s="135"/>
      <c r="BG301" s="135"/>
      <c r="BH301" s="138"/>
      <c r="BI301" s="138"/>
      <c r="BJ301" s="135"/>
      <c r="BK301" s="135"/>
      <c r="BL301" s="135"/>
      <c r="BM301" s="135"/>
      <c r="BP301" s="135">
        <f t="shared" si="220"/>
        <v>0</v>
      </c>
      <c r="BQ301" s="135">
        <f t="shared" si="221"/>
        <v>0</v>
      </c>
      <c r="BR301" s="135">
        <f t="shared" si="222"/>
        <v>0</v>
      </c>
      <c r="BS301" s="135">
        <f t="shared" si="223"/>
        <v>0</v>
      </c>
      <c r="BU301" s="129">
        <f t="shared" si="224"/>
        <v>0</v>
      </c>
      <c r="BW301" s="135">
        <f t="shared" si="225"/>
        <v>0</v>
      </c>
      <c r="BX301" s="135">
        <f t="shared" si="226"/>
        <v>0</v>
      </c>
      <c r="BY301" s="132">
        <f t="shared" si="227"/>
        <v>0</v>
      </c>
    </row>
    <row r="302" spans="1:77" ht="16.5" customHeight="1" x14ac:dyDescent="0.3">
      <c r="A302" s="5"/>
      <c r="B302" s="89" t="s">
        <v>439</v>
      </c>
      <c r="C302" s="103">
        <v>8490</v>
      </c>
      <c r="D302" s="104" t="s">
        <v>32</v>
      </c>
      <c r="E302" s="90" t="s">
        <v>237</v>
      </c>
      <c r="F302" s="105">
        <v>40</v>
      </c>
      <c r="G302" s="105">
        <v>58</v>
      </c>
      <c r="H302" s="105">
        <v>9</v>
      </c>
      <c r="I302" s="106" t="s">
        <v>8</v>
      </c>
      <c r="J302" s="91">
        <f>K300*$K$6</f>
        <v>5143.2931608513218</v>
      </c>
      <c r="K302" s="57"/>
      <c r="O302" s="129">
        <f t="shared" si="231"/>
        <v>0</v>
      </c>
      <c r="P302" s="132">
        <f t="shared" si="215"/>
        <v>0</v>
      </c>
      <c r="Q302" s="129">
        <f t="shared" si="216"/>
        <v>0</v>
      </c>
      <c r="R302" s="132">
        <f t="shared" si="217"/>
        <v>0</v>
      </c>
      <c r="U302" s="133"/>
      <c r="W302" s="129">
        <f t="shared" si="213"/>
        <v>0</v>
      </c>
      <c r="X302" s="132">
        <f t="shared" si="214"/>
        <v>0</v>
      </c>
      <c r="Z302" s="129">
        <f t="shared" si="211"/>
        <v>0</v>
      </c>
      <c r="AA302" s="132">
        <f t="shared" si="212"/>
        <v>0</v>
      </c>
      <c r="AB302" s="132">
        <f>J309</f>
        <v>0</v>
      </c>
      <c r="AD302" s="129">
        <f t="shared" si="207"/>
        <v>0</v>
      </c>
      <c r="AE302" s="134">
        <f t="shared" si="208"/>
        <v>0</v>
      </c>
      <c r="AH302" s="129">
        <f t="shared" si="205"/>
        <v>0</v>
      </c>
      <c r="AI302" s="132">
        <f t="shared" si="206"/>
        <v>0</v>
      </c>
      <c r="AK302" s="132"/>
      <c r="AL302" s="134">
        <f t="shared" si="202"/>
        <v>0</v>
      </c>
      <c r="AM302" s="129">
        <f t="shared" si="203"/>
        <v>0</v>
      </c>
      <c r="AN302" s="134">
        <f t="shared" si="204"/>
        <v>0</v>
      </c>
      <c r="AQ302" s="129">
        <f t="shared" si="209"/>
        <v>0</v>
      </c>
      <c r="AR302" s="134">
        <f t="shared" si="210"/>
        <v>0</v>
      </c>
      <c r="AU302" s="129">
        <f t="shared" si="190"/>
        <v>0</v>
      </c>
      <c r="AV302" s="134">
        <f t="shared" si="191"/>
        <v>0</v>
      </c>
      <c r="AW302" s="135"/>
      <c r="AX302" s="135"/>
      <c r="AZ302" s="135">
        <f t="shared" si="194"/>
        <v>0</v>
      </c>
      <c r="BA302" s="135">
        <f t="shared" si="195"/>
        <v>0</v>
      </c>
      <c r="BC302" s="135">
        <f t="shared" si="196"/>
        <v>0</v>
      </c>
      <c r="BD302" s="135">
        <f t="shared" si="197"/>
        <v>0</v>
      </c>
      <c r="BF302" s="135">
        <f t="shared" si="198"/>
        <v>0</v>
      </c>
      <c r="BG302" s="135">
        <f t="shared" si="199"/>
        <v>0</v>
      </c>
      <c r="BJ302" s="135">
        <f t="shared" si="186"/>
        <v>0</v>
      </c>
      <c r="BK302" s="135">
        <f t="shared" si="187"/>
        <v>0</v>
      </c>
      <c r="BL302" s="135">
        <f t="shared" si="188"/>
        <v>0</v>
      </c>
      <c r="BM302" s="135">
        <f t="shared" si="189"/>
        <v>0</v>
      </c>
      <c r="BP302" s="135">
        <f t="shared" si="220"/>
        <v>0</v>
      </c>
      <c r="BQ302" s="135">
        <f t="shared" si="221"/>
        <v>0</v>
      </c>
      <c r="BR302" s="135">
        <f t="shared" si="222"/>
        <v>0</v>
      </c>
      <c r="BS302" s="135">
        <f t="shared" si="223"/>
        <v>0</v>
      </c>
      <c r="BU302" s="129">
        <f t="shared" si="224"/>
        <v>0</v>
      </c>
      <c r="BW302" s="135">
        <f t="shared" si="225"/>
        <v>0</v>
      </c>
      <c r="BX302" s="135">
        <f t="shared" si="226"/>
        <v>0</v>
      </c>
      <c r="BY302" s="132">
        <f t="shared" si="227"/>
        <v>0</v>
      </c>
    </row>
    <row r="303" spans="1:77" ht="16.5" customHeight="1" x14ac:dyDescent="0.3">
      <c r="A303" s="5"/>
      <c r="B303" s="92" t="s">
        <v>440</v>
      </c>
      <c r="C303" s="95">
        <v>8491</v>
      </c>
      <c r="D303" s="88" t="s">
        <v>32</v>
      </c>
      <c r="E303" s="88" t="s">
        <v>238</v>
      </c>
      <c r="F303" s="96">
        <v>29.85</v>
      </c>
      <c r="G303" s="96">
        <v>47</v>
      </c>
      <c r="H303" s="96">
        <v>9</v>
      </c>
      <c r="I303" s="97" t="s">
        <v>8</v>
      </c>
      <c r="J303" s="93">
        <f>K301*$K$6</f>
        <v>4781.239397975658</v>
      </c>
      <c r="M303" s="136">
        <v>20.776590147749523</v>
      </c>
      <c r="N303" s="136">
        <v>19.600556743159927</v>
      </c>
      <c r="O303" s="129">
        <f t="shared" si="231"/>
        <v>1.1760334045895957</v>
      </c>
      <c r="P303" s="132">
        <f t="shared" si="215"/>
        <v>20.776590147749523</v>
      </c>
      <c r="Q303" s="129">
        <f t="shared" si="216"/>
        <v>2.7009567192074382</v>
      </c>
      <c r="R303" s="132">
        <f t="shared" si="217"/>
        <v>23.477546866956963</v>
      </c>
      <c r="S303" s="136">
        <v>23.477546866956963</v>
      </c>
      <c r="T303" s="129">
        <f t="shared" si="218"/>
        <v>2.3477546866956964</v>
      </c>
      <c r="U303" s="133">
        <f t="shared" si="219"/>
        <v>25.825301553652661</v>
      </c>
      <c r="V303" s="136">
        <v>25.825301553652661</v>
      </c>
      <c r="W303" s="129">
        <f t="shared" si="213"/>
        <v>1.5495180932191599</v>
      </c>
      <c r="X303" s="132">
        <f t="shared" si="214"/>
        <v>27.374819646871821</v>
      </c>
      <c r="Y303" s="136">
        <v>27.374819646871821</v>
      </c>
      <c r="Z303" s="129">
        <f t="shared" si="211"/>
        <v>2.1899855717497458</v>
      </c>
      <c r="AA303" s="132">
        <f t="shared" si="212"/>
        <v>29.564805218621565</v>
      </c>
      <c r="AB303" s="132">
        <f>K308</f>
        <v>142.24100000000001</v>
      </c>
      <c r="AC303" s="136">
        <v>29.564805218621565</v>
      </c>
      <c r="AD303" s="129">
        <f t="shared" si="207"/>
        <v>2.9564805218621566</v>
      </c>
      <c r="AE303" s="134">
        <f t="shared" si="208"/>
        <v>32.521285740483719</v>
      </c>
      <c r="AF303" s="136">
        <v>34.797775742317583</v>
      </c>
      <c r="AG303" s="136">
        <v>32.521285740483719</v>
      </c>
      <c r="AH303" s="129">
        <f t="shared" si="205"/>
        <v>2.2764900018338601</v>
      </c>
      <c r="AI303" s="132">
        <f t="shared" si="206"/>
        <v>34.797775742317583</v>
      </c>
      <c r="AK303" s="132">
        <f t="shared" si="201"/>
        <v>5.2196663613476373</v>
      </c>
      <c r="AL303" s="134">
        <f t="shared" si="202"/>
        <v>40.017442103665218</v>
      </c>
      <c r="AM303" s="129">
        <f t="shared" si="203"/>
        <v>11.379280000000001</v>
      </c>
      <c r="AN303" s="134">
        <f t="shared" si="204"/>
        <v>153.62028000000001</v>
      </c>
      <c r="AP303" s="136">
        <v>43.218837471958437</v>
      </c>
      <c r="AQ303" s="129">
        <f t="shared" si="209"/>
        <v>3.0253186230370908</v>
      </c>
      <c r="AR303" s="134">
        <f t="shared" si="210"/>
        <v>46.244156094995532</v>
      </c>
      <c r="AS303" s="136">
        <v>49.943688582595172</v>
      </c>
      <c r="AT303" s="136">
        <v>46.244156094995532</v>
      </c>
      <c r="AU303" s="129">
        <f t="shared" si="190"/>
        <v>3.6995324875996425</v>
      </c>
      <c r="AV303" s="134">
        <f t="shared" si="191"/>
        <v>49.943688582595172</v>
      </c>
      <c r="AW303" s="135">
        <f t="shared" si="192"/>
        <v>3.9954950866076135</v>
      </c>
      <c r="AX303" s="135">
        <f t="shared" si="193"/>
        <v>53.939183669202784</v>
      </c>
      <c r="AY303" s="136">
        <v>53.939183669202784</v>
      </c>
      <c r="AZ303" s="135">
        <f t="shared" si="194"/>
        <v>4.8545265302282505</v>
      </c>
      <c r="BA303" s="135">
        <f t="shared" si="195"/>
        <v>58.793710199431032</v>
      </c>
      <c r="BB303" s="136">
        <v>58.793710199431032</v>
      </c>
      <c r="BC303" s="135">
        <f t="shared" si="196"/>
        <v>5.291433917948793</v>
      </c>
      <c r="BD303" s="135">
        <f t="shared" si="197"/>
        <v>64.085144117379826</v>
      </c>
      <c r="BE303" s="136">
        <v>64.085144117379826</v>
      </c>
      <c r="BF303" s="135">
        <f t="shared" si="198"/>
        <v>5.7676629705641842</v>
      </c>
      <c r="BG303" s="135">
        <f t="shared" si="199"/>
        <v>69.852807087944015</v>
      </c>
      <c r="BH303" s="136">
        <v>78.235143938497302</v>
      </c>
      <c r="BI303" s="136">
        <v>69.852807087944015</v>
      </c>
      <c r="BJ303" s="135">
        <f t="shared" si="186"/>
        <v>8.3823368505532816</v>
      </c>
      <c r="BK303" s="135">
        <f t="shared" si="187"/>
        <v>78.235143938497302</v>
      </c>
      <c r="BL303" s="135">
        <f t="shared" si="188"/>
        <v>3.1294057575398919</v>
      </c>
      <c r="BM303" s="135">
        <f t="shared" si="189"/>
        <v>81.364549696037187</v>
      </c>
      <c r="BN303" s="136">
        <v>85.432777180839054</v>
      </c>
      <c r="BO303" s="136">
        <v>81.364549696037187</v>
      </c>
      <c r="BP303" s="135">
        <f t="shared" si="220"/>
        <v>4.0682274848018594</v>
      </c>
      <c r="BQ303" s="135">
        <f t="shared" si="221"/>
        <v>85.432777180839054</v>
      </c>
      <c r="BR303" s="135">
        <f t="shared" si="222"/>
        <v>11.106261033509078</v>
      </c>
      <c r="BS303" s="135">
        <f t="shared" si="223"/>
        <v>96.539038214348125</v>
      </c>
      <c r="BT303" s="136">
        <v>101.36599012506554</v>
      </c>
      <c r="BU303" s="129">
        <f t="shared" si="224"/>
        <v>15.20489851875983</v>
      </c>
      <c r="BV303" s="136">
        <v>96.539038214348125</v>
      </c>
      <c r="BW303" s="135">
        <f t="shared" si="225"/>
        <v>4.8269519107174066</v>
      </c>
      <c r="BX303" s="135">
        <f t="shared" si="226"/>
        <v>101.36599012506554</v>
      </c>
      <c r="BY303" s="132">
        <f t="shared" si="227"/>
        <v>116.57088864382537</v>
      </c>
    </row>
    <row r="304" spans="1:77" ht="16.5" customHeight="1" thickBot="1" x14ac:dyDescent="0.35">
      <c r="A304" s="5"/>
      <c r="B304" s="281"/>
      <c r="C304" s="286"/>
      <c r="D304" s="287"/>
      <c r="E304" s="287"/>
      <c r="F304" s="288"/>
      <c r="G304" s="288"/>
      <c r="H304" s="288"/>
      <c r="I304" s="289"/>
      <c r="J304" s="94"/>
      <c r="K304" s="57">
        <v>500.95411933236119</v>
      </c>
      <c r="M304" s="136">
        <v>20.776590147749523</v>
      </c>
      <c r="N304" s="136">
        <v>19.600556743159927</v>
      </c>
      <c r="O304" s="129">
        <f t="shared" si="231"/>
        <v>1.1760334045895957</v>
      </c>
      <c r="P304" s="132">
        <f t="shared" si="215"/>
        <v>20.776590147749523</v>
      </c>
      <c r="Q304" s="129">
        <f t="shared" si="216"/>
        <v>2.7009567192074382</v>
      </c>
      <c r="R304" s="132">
        <f t="shared" si="217"/>
        <v>23.477546866956963</v>
      </c>
      <c r="S304" s="136">
        <v>23.477546866956963</v>
      </c>
      <c r="T304" s="129">
        <f t="shared" si="218"/>
        <v>2.3477546866956964</v>
      </c>
      <c r="U304" s="133">
        <f t="shared" si="219"/>
        <v>25.825301553652661</v>
      </c>
      <c r="V304" s="136">
        <v>25.825301553652661</v>
      </c>
      <c r="W304" s="129">
        <f t="shared" si="213"/>
        <v>1.5495180932191599</v>
      </c>
      <c r="X304" s="132">
        <f t="shared" si="214"/>
        <v>27.374819646871821</v>
      </c>
      <c r="Y304" s="136">
        <v>27.374819646871821</v>
      </c>
      <c r="Z304" s="129">
        <f t="shared" si="211"/>
        <v>2.1899855717497458</v>
      </c>
      <c r="AA304" s="132">
        <f t="shared" si="212"/>
        <v>29.564805218621565</v>
      </c>
      <c r="AB304" s="132">
        <f>K309</f>
        <v>128.77000000000001</v>
      </c>
      <c r="AC304" s="136">
        <v>29.564805218621565</v>
      </c>
      <c r="AD304" s="129">
        <f t="shared" si="207"/>
        <v>2.9564805218621566</v>
      </c>
      <c r="AE304" s="134">
        <f t="shared" si="208"/>
        <v>32.521285740483719</v>
      </c>
      <c r="AF304" s="136">
        <v>34.797775742317583</v>
      </c>
      <c r="AG304" s="136">
        <v>32.521285740483719</v>
      </c>
      <c r="AH304" s="129">
        <f t="shared" si="205"/>
        <v>2.2764900018338601</v>
      </c>
      <c r="AI304" s="132">
        <f t="shared" si="206"/>
        <v>34.797775742317583</v>
      </c>
      <c r="AK304" s="132">
        <f t="shared" si="201"/>
        <v>5.2196663613476373</v>
      </c>
      <c r="AL304" s="134">
        <f t="shared" si="202"/>
        <v>40.017442103665218</v>
      </c>
      <c r="AM304" s="129">
        <f t="shared" si="203"/>
        <v>10.301600000000001</v>
      </c>
      <c r="AN304" s="134">
        <f t="shared" si="204"/>
        <v>139.07160000000002</v>
      </c>
      <c r="AP304" s="136">
        <v>43.218837471958437</v>
      </c>
      <c r="AQ304" s="129">
        <f t="shared" si="209"/>
        <v>3.0253186230370908</v>
      </c>
      <c r="AR304" s="134">
        <f t="shared" si="210"/>
        <v>46.244156094995532</v>
      </c>
      <c r="AS304" s="136">
        <v>49.943688582595172</v>
      </c>
      <c r="AT304" s="136">
        <v>46.244156094995532</v>
      </c>
      <c r="AU304" s="129">
        <f t="shared" si="190"/>
        <v>3.6995324875996425</v>
      </c>
      <c r="AV304" s="134">
        <f t="shared" si="191"/>
        <v>49.943688582595172</v>
      </c>
      <c r="AW304" s="135">
        <f t="shared" si="192"/>
        <v>3.9954950866076135</v>
      </c>
      <c r="AX304" s="135">
        <f t="shared" si="193"/>
        <v>53.939183669202784</v>
      </c>
      <c r="AY304" s="136">
        <v>53.939183669202784</v>
      </c>
      <c r="AZ304" s="135">
        <f t="shared" si="194"/>
        <v>4.8545265302282505</v>
      </c>
      <c r="BA304" s="135">
        <f t="shared" si="195"/>
        <v>58.793710199431032</v>
      </c>
      <c r="BB304" s="136">
        <v>58.793710199431032</v>
      </c>
      <c r="BC304" s="135">
        <f t="shared" si="196"/>
        <v>5.291433917948793</v>
      </c>
      <c r="BD304" s="135">
        <f t="shared" si="197"/>
        <v>64.085144117379826</v>
      </c>
      <c r="BE304" s="136">
        <v>64.085144117379826</v>
      </c>
      <c r="BF304" s="135">
        <f t="shared" si="198"/>
        <v>5.7676629705641842</v>
      </c>
      <c r="BG304" s="135">
        <f t="shared" si="199"/>
        <v>69.852807087944015</v>
      </c>
      <c r="BH304" s="136">
        <v>78.235143938497302</v>
      </c>
      <c r="BI304" s="136">
        <v>69.852807087944015</v>
      </c>
      <c r="BJ304" s="135">
        <f t="shared" si="186"/>
        <v>8.3823368505532816</v>
      </c>
      <c r="BK304" s="135">
        <f t="shared" si="187"/>
        <v>78.235143938497302</v>
      </c>
      <c r="BL304" s="135">
        <f t="shared" si="188"/>
        <v>3.1294057575398919</v>
      </c>
      <c r="BM304" s="135">
        <f t="shared" si="189"/>
        <v>81.364549696037187</v>
      </c>
      <c r="BN304" s="136">
        <v>85.432777180839054</v>
      </c>
      <c r="BO304" s="136">
        <v>81.364549696037187</v>
      </c>
      <c r="BP304" s="135">
        <f t="shared" si="220"/>
        <v>4.0682274848018594</v>
      </c>
      <c r="BQ304" s="135">
        <f t="shared" si="221"/>
        <v>85.432777180839054</v>
      </c>
      <c r="BR304" s="135">
        <f t="shared" si="222"/>
        <v>11.106261033509078</v>
      </c>
      <c r="BS304" s="135">
        <f t="shared" si="223"/>
        <v>96.539038214348125</v>
      </c>
      <c r="BT304" s="136">
        <v>101.36599012506554</v>
      </c>
      <c r="BU304" s="129">
        <f t="shared" si="224"/>
        <v>15.20489851875983</v>
      </c>
      <c r="BV304" s="136">
        <v>96.539038214348125</v>
      </c>
      <c r="BW304" s="135">
        <f t="shared" si="225"/>
        <v>4.8269519107174066</v>
      </c>
      <c r="BX304" s="135">
        <f t="shared" si="226"/>
        <v>101.36599012506554</v>
      </c>
      <c r="BY304" s="132">
        <f t="shared" si="227"/>
        <v>116.57088864382537</v>
      </c>
    </row>
    <row r="305" spans="1:78" ht="16.5" customHeight="1" thickBot="1" x14ac:dyDescent="0.35">
      <c r="A305" s="5"/>
      <c r="B305" s="501" t="s">
        <v>508</v>
      </c>
      <c r="C305" s="502"/>
      <c r="D305" s="502"/>
      <c r="E305" s="502"/>
      <c r="F305" s="502"/>
      <c r="G305" s="502"/>
      <c r="H305" s="502"/>
      <c r="I305" s="502"/>
      <c r="J305" s="503"/>
      <c r="K305" s="57">
        <v>500.95411933236119</v>
      </c>
      <c r="M305" s="136">
        <v>20.776590147749523</v>
      </c>
      <c r="N305" s="136">
        <v>19.600556743159927</v>
      </c>
      <c r="O305" s="129">
        <f t="shared" si="231"/>
        <v>1.1760334045895957</v>
      </c>
      <c r="P305" s="132">
        <f t="shared" si="215"/>
        <v>20.776590147749523</v>
      </c>
      <c r="Q305" s="129">
        <f t="shared" si="216"/>
        <v>2.7009567192074382</v>
      </c>
      <c r="R305" s="132">
        <f t="shared" si="217"/>
        <v>23.477546866956963</v>
      </c>
      <c r="S305" s="136">
        <v>23.477546866956963</v>
      </c>
      <c r="T305" s="129">
        <f t="shared" si="218"/>
        <v>2.3477546866956964</v>
      </c>
      <c r="U305" s="133">
        <f t="shared" si="219"/>
        <v>25.825301553652661</v>
      </c>
      <c r="V305" s="136">
        <v>25.825301553652661</v>
      </c>
      <c r="W305" s="129">
        <f t="shared" si="213"/>
        <v>1.5495180932191599</v>
      </c>
      <c r="X305" s="132">
        <f t="shared" si="214"/>
        <v>27.374819646871821</v>
      </c>
      <c r="Y305" s="136">
        <v>27.374819646871821</v>
      </c>
      <c r="Z305" s="129">
        <f t="shared" si="211"/>
        <v>2.1899855717497458</v>
      </c>
      <c r="AA305" s="132">
        <f t="shared" si="212"/>
        <v>29.564805218621565</v>
      </c>
      <c r="AB305" s="132">
        <f>K310</f>
        <v>116.57088864382537</v>
      </c>
      <c r="AC305" s="136">
        <v>29.564805218621565</v>
      </c>
      <c r="AD305" s="129">
        <f t="shared" si="207"/>
        <v>2.9564805218621566</v>
      </c>
      <c r="AE305" s="134">
        <f t="shared" si="208"/>
        <v>32.521285740483719</v>
      </c>
      <c r="AF305" s="136">
        <v>34.797775742317583</v>
      </c>
      <c r="AG305" s="136">
        <v>32.521285740483719</v>
      </c>
      <c r="AH305" s="129">
        <f t="shared" si="205"/>
        <v>2.2764900018338601</v>
      </c>
      <c r="AI305" s="132">
        <f t="shared" si="206"/>
        <v>34.797775742317583</v>
      </c>
      <c r="AK305" s="132">
        <f t="shared" si="201"/>
        <v>5.2196663613476373</v>
      </c>
      <c r="AL305" s="134">
        <f t="shared" si="202"/>
        <v>40.017442103665218</v>
      </c>
      <c r="AM305" s="129">
        <f t="shared" si="203"/>
        <v>9.3256710915060292</v>
      </c>
      <c r="AN305" s="134">
        <f t="shared" si="204"/>
        <v>125.89655973533139</v>
      </c>
      <c r="AP305" s="136">
        <v>43.218837471958437</v>
      </c>
      <c r="AQ305" s="129">
        <f t="shared" si="209"/>
        <v>3.0253186230370908</v>
      </c>
      <c r="AR305" s="134">
        <f t="shared" si="210"/>
        <v>46.244156094995532</v>
      </c>
      <c r="AS305" s="136">
        <v>49.943688582595172</v>
      </c>
      <c r="AT305" s="136">
        <v>46.244156094995532</v>
      </c>
      <c r="AU305" s="129">
        <f t="shared" si="190"/>
        <v>3.6995324875996425</v>
      </c>
      <c r="AV305" s="134">
        <f t="shared" si="191"/>
        <v>49.943688582595172</v>
      </c>
      <c r="AW305" s="135">
        <f t="shared" si="192"/>
        <v>3.9954950866076135</v>
      </c>
      <c r="AX305" s="135">
        <f t="shared" si="193"/>
        <v>53.939183669202784</v>
      </c>
      <c r="AY305" s="136">
        <v>53.939183669202784</v>
      </c>
      <c r="AZ305" s="135">
        <f t="shared" si="194"/>
        <v>4.8545265302282505</v>
      </c>
      <c r="BA305" s="135">
        <f t="shared" si="195"/>
        <v>58.793710199431032</v>
      </c>
      <c r="BB305" s="136">
        <v>58.793710199431032</v>
      </c>
      <c r="BC305" s="135">
        <f t="shared" si="196"/>
        <v>5.291433917948793</v>
      </c>
      <c r="BD305" s="135">
        <f t="shared" si="197"/>
        <v>64.085144117379826</v>
      </c>
      <c r="BE305" s="136">
        <v>64.085144117379826</v>
      </c>
      <c r="BF305" s="135">
        <f t="shared" si="198"/>
        <v>5.7676629705641842</v>
      </c>
      <c r="BG305" s="135">
        <f t="shared" si="199"/>
        <v>69.852807087944015</v>
      </c>
      <c r="BH305" s="136">
        <v>78.235143938497302</v>
      </c>
      <c r="BI305" s="136">
        <v>69.852807087944015</v>
      </c>
      <c r="BJ305" s="135">
        <f t="shared" si="186"/>
        <v>8.3823368505532816</v>
      </c>
      <c r="BK305" s="135">
        <f t="shared" si="187"/>
        <v>78.235143938497302</v>
      </c>
      <c r="BL305" s="135">
        <f t="shared" si="188"/>
        <v>3.1294057575398919</v>
      </c>
      <c r="BM305" s="135">
        <f t="shared" si="189"/>
        <v>81.364549696037187</v>
      </c>
      <c r="BN305" s="136">
        <v>85.432777180839054</v>
      </c>
      <c r="BO305" s="136">
        <v>81.364549696037187</v>
      </c>
      <c r="BP305" s="135">
        <f t="shared" si="220"/>
        <v>4.0682274848018594</v>
      </c>
      <c r="BQ305" s="135">
        <f t="shared" si="221"/>
        <v>85.432777180839054</v>
      </c>
      <c r="BR305" s="135">
        <f t="shared" si="222"/>
        <v>11.106261033509078</v>
      </c>
      <c r="BS305" s="135">
        <f t="shared" si="223"/>
        <v>96.539038214348125</v>
      </c>
      <c r="BT305" s="136">
        <v>101.36599012506554</v>
      </c>
      <c r="BU305" s="129">
        <f t="shared" si="224"/>
        <v>15.20489851875983</v>
      </c>
      <c r="BV305" s="136">
        <v>96.539038214348125</v>
      </c>
      <c r="BW305" s="135">
        <f t="shared" si="225"/>
        <v>4.8269519107174066</v>
      </c>
      <c r="BX305" s="135">
        <f t="shared" si="226"/>
        <v>101.36599012506554</v>
      </c>
      <c r="BY305" s="132">
        <f t="shared" si="227"/>
        <v>116.57088864382537</v>
      </c>
    </row>
    <row r="306" spans="1:78" ht="16.5" customHeight="1" x14ac:dyDescent="0.3">
      <c r="A306" s="5"/>
      <c r="B306" s="339" t="s">
        <v>286</v>
      </c>
      <c r="C306" s="268">
        <v>8282</v>
      </c>
      <c r="D306" s="18" t="s">
        <v>6</v>
      </c>
      <c r="E306" s="11" t="s">
        <v>110</v>
      </c>
      <c r="F306" s="12">
        <v>127</v>
      </c>
      <c r="G306" s="12">
        <v>165.1</v>
      </c>
      <c r="H306" s="12">
        <v>16</v>
      </c>
      <c r="I306" s="13" t="s">
        <v>8</v>
      </c>
      <c r="J306" s="340">
        <f>K304*$K$6</f>
        <v>15816.513398247796</v>
      </c>
      <c r="K306" s="57"/>
      <c r="M306" s="136">
        <v>22.818742959999998</v>
      </c>
      <c r="N306" s="136">
        <v>21.527115999999999</v>
      </c>
      <c r="O306" s="129">
        <f t="shared" si="231"/>
        <v>1.2916269599999999</v>
      </c>
      <c r="P306" s="132">
        <f t="shared" si="215"/>
        <v>22.818742959999998</v>
      </c>
      <c r="Q306" s="129">
        <f t="shared" si="216"/>
        <v>2.9664365847999998</v>
      </c>
      <c r="R306" s="132">
        <f t="shared" si="217"/>
        <v>25.785179544799998</v>
      </c>
      <c r="S306" s="136">
        <v>25.785179544799998</v>
      </c>
      <c r="T306" s="129">
        <f t="shared" si="218"/>
        <v>2.5785179544799997</v>
      </c>
      <c r="U306" s="133">
        <f t="shared" si="219"/>
        <v>28.363697499279997</v>
      </c>
      <c r="V306" s="136">
        <v>28.363697499279997</v>
      </c>
      <c r="W306" s="129">
        <f t="shared" si="213"/>
        <v>1.7018218499567999</v>
      </c>
      <c r="X306" s="132">
        <f t="shared" si="214"/>
        <v>30.065519349236798</v>
      </c>
      <c r="Y306" s="136">
        <v>30.065519349236798</v>
      </c>
      <c r="Z306" s="129">
        <f t="shared" si="211"/>
        <v>2.4052415479389437</v>
      </c>
      <c r="AA306" s="132">
        <f t="shared" si="212"/>
        <v>32.470760897175744</v>
      </c>
      <c r="AB306" s="132">
        <f>K311</f>
        <v>152.63</v>
      </c>
      <c r="AC306" s="136">
        <v>32.470760897175744</v>
      </c>
      <c r="AD306" s="129">
        <f t="shared" si="207"/>
        <v>3.2470760897175746</v>
      </c>
      <c r="AE306" s="134">
        <f t="shared" si="208"/>
        <v>35.717836986893317</v>
      </c>
      <c r="AF306" s="136">
        <v>38.218085575975849</v>
      </c>
      <c r="AG306" s="136">
        <v>35.717836986893317</v>
      </c>
      <c r="AH306" s="129">
        <f t="shared" si="205"/>
        <v>2.5002485890825326</v>
      </c>
      <c r="AI306" s="132">
        <f t="shared" si="206"/>
        <v>38.218085575975849</v>
      </c>
      <c r="AK306" s="132">
        <f t="shared" si="201"/>
        <v>5.7327128363963773</v>
      </c>
      <c r="AL306" s="134">
        <f t="shared" si="202"/>
        <v>43.950798412372222</v>
      </c>
      <c r="AM306" s="129">
        <f t="shared" si="203"/>
        <v>12.2104</v>
      </c>
      <c r="AN306" s="134">
        <f t="shared" si="204"/>
        <v>164.84039999999999</v>
      </c>
      <c r="AP306" s="136">
        <v>47.466862285361998</v>
      </c>
      <c r="AQ306" s="129">
        <f t="shared" si="209"/>
        <v>3.3226803599753398</v>
      </c>
      <c r="AR306" s="134">
        <f t="shared" si="210"/>
        <v>50.789542645337335</v>
      </c>
      <c r="AS306" s="136">
        <v>54.852706056964323</v>
      </c>
      <c r="AT306" s="136">
        <v>50.789542645337335</v>
      </c>
      <c r="AU306" s="129">
        <f t="shared" si="190"/>
        <v>4.063163411626987</v>
      </c>
      <c r="AV306" s="134">
        <f t="shared" si="191"/>
        <v>54.852706056964323</v>
      </c>
      <c r="AW306" s="135">
        <f t="shared" si="192"/>
        <v>4.3882164845571454</v>
      </c>
      <c r="AX306" s="135">
        <f t="shared" si="193"/>
        <v>59.240922541521471</v>
      </c>
      <c r="AY306" s="136">
        <v>59.240922541521471</v>
      </c>
      <c r="AZ306" s="135">
        <f t="shared" si="194"/>
        <v>5.3316830287369319</v>
      </c>
      <c r="BA306" s="135">
        <f t="shared" si="195"/>
        <v>64.572605570258403</v>
      </c>
      <c r="BB306" s="136">
        <v>64.572605570258403</v>
      </c>
      <c r="BC306" s="135">
        <f t="shared" si="196"/>
        <v>5.8115345013232558</v>
      </c>
      <c r="BD306" s="135">
        <f t="shared" si="197"/>
        <v>70.384140071581655</v>
      </c>
      <c r="BE306" s="136">
        <v>70.384140071581655</v>
      </c>
      <c r="BF306" s="135">
        <f t="shared" si="198"/>
        <v>6.3345726064423493</v>
      </c>
      <c r="BG306" s="135">
        <f t="shared" si="199"/>
        <v>76.718712678024005</v>
      </c>
      <c r="BH306" s="136">
        <v>85.924958199386879</v>
      </c>
      <c r="BI306" s="136">
        <v>76.718712678024005</v>
      </c>
      <c r="BJ306" s="135">
        <f t="shared" si="186"/>
        <v>9.2062455213628809</v>
      </c>
      <c r="BK306" s="135">
        <f t="shared" si="187"/>
        <v>85.924958199386879</v>
      </c>
      <c r="BL306" s="135">
        <f t="shared" si="188"/>
        <v>3.4369983279754752</v>
      </c>
      <c r="BM306" s="135">
        <f t="shared" si="189"/>
        <v>89.361956527362352</v>
      </c>
      <c r="BN306" s="136">
        <v>93.830054353730475</v>
      </c>
      <c r="BO306" s="136">
        <v>89.361956527362352</v>
      </c>
      <c r="BP306" s="135">
        <f t="shared" si="220"/>
        <v>4.4680978263681173</v>
      </c>
      <c r="BQ306" s="135">
        <f t="shared" si="221"/>
        <v>93.830054353730475</v>
      </c>
      <c r="BR306" s="135">
        <f t="shared" si="222"/>
        <v>12.197907065984962</v>
      </c>
      <c r="BS306" s="135">
        <f t="shared" si="223"/>
        <v>106.02796141971544</v>
      </c>
      <c r="BT306" s="136">
        <v>111.32935949070121</v>
      </c>
      <c r="BU306" s="129">
        <f t="shared" si="224"/>
        <v>16.699403923605182</v>
      </c>
      <c r="BV306" s="136">
        <v>106.02796141971544</v>
      </c>
      <c r="BW306" s="135">
        <f t="shared" si="225"/>
        <v>5.3013980709857726</v>
      </c>
      <c r="BX306" s="135">
        <f t="shared" si="226"/>
        <v>111.32935949070121</v>
      </c>
      <c r="BY306" s="132">
        <f t="shared" si="227"/>
        <v>128.02876341430638</v>
      </c>
    </row>
    <row r="307" spans="1:78" ht="16.5" customHeight="1" x14ac:dyDescent="0.3">
      <c r="A307" s="5"/>
      <c r="B307" s="92" t="s">
        <v>287</v>
      </c>
      <c r="C307" s="95">
        <v>8282</v>
      </c>
      <c r="D307" s="279" t="s">
        <v>6</v>
      </c>
      <c r="E307" s="88" t="s">
        <v>111</v>
      </c>
      <c r="F307" s="96">
        <v>127</v>
      </c>
      <c r="G307" s="96">
        <v>165.1</v>
      </c>
      <c r="H307" s="96">
        <v>16</v>
      </c>
      <c r="I307" s="97" t="s">
        <v>9</v>
      </c>
      <c r="J307" s="93">
        <f>K305*$K$6</f>
        <v>15816.513398247796</v>
      </c>
      <c r="M307" s="136">
        <v>22.818742959999998</v>
      </c>
      <c r="N307" s="136">
        <v>21.527115999999999</v>
      </c>
      <c r="O307" s="129">
        <f t="shared" si="231"/>
        <v>1.2916269599999999</v>
      </c>
      <c r="P307" s="132">
        <f t="shared" si="215"/>
        <v>22.818742959999998</v>
      </c>
      <c r="Q307" s="129">
        <f t="shared" si="216"/>
        <v>2.9664365847999998</v>
      </c>
      <c r="R307" s="132">
        <f t="shared" si="217"/>
        <v>25.785179544799998</v>
      </c>
      <c r="S307" s="136">
        <v>25.785179544799998</v>
      </c>
      <c r="T307" s="129">
        <f t="shared" si="218"/>
        <v>2.5785179544799997</v>
      </c>
      <c r="U307" s="133">
        <f t="shared" si="219"/>
        <v>28.363697499279997</v>
      </c>
      <c r="V307" s="136">
        <v>28.363697499279997</v>
      </c>
      <c r="W307" s="129">
        <f t="shared" si="213"/>
        <v>1.7018218499567999</v>
      </c>
      <c r="X307" s="132">
        <f t="shared" si="214"/>
        <v>30.065519349236798</v>
      </c>
      <c r="Y307" s="136">
        <v>30.065519349236798</v>
      </c>
      <c r="Z307" s="129">
        <f t="shared" si="211"/>
        <v>2.4052415479389437</v>
      </c>
      <c r="AA307" s="132">
        <f t="shared" si="212"/>
        <v>32.470760897175744</v>
      </c>
      <c r="AB307" s="132">
        <f>K314</f>
        <v>136.32650000000001</v>
      </c>
      <c r="AC307" s="136">
        <v>32.470760897175744</v>
      </c>
      <c r="AD307" s="129">
        <f t="shared" si="207"/>
        <v>3.2470760897175746</v>
      </c>
      <c r="AE307" s="134">
        <f t="shared" si="208"/>
        <v>35.717836986893317</v>
      </c>
      <c r="AF307" s="136">
        <v>38.218085575975849</v>
      </c>
      <c r="AG307" s="136">
        <v>35.717836986893317</v>
      </c>
      <c r="AH307" s="129">
        <f t="shared" si="205"/>
        <v>2.5002485890825326</v>
      </c>
      <c r="AI307" s="132">
        <f t="shared" si="206"/>
        <v>38.218085575975849</v>
      </c>
      <c r="AK307" s="132">
        <f t="shared" si="201"/>
        <v>5.7327128363963773</v>
      </c>
      <c r="AL307" s="134">
        <f t="shared" si="202"/>
        <v>43.950798412372222</v>
      </c>
      <c r="AM307" s="129">
        <f t="shared" si="203"/>
        <v>10.906120000000001</v>
      </c>
      <c r="AN307" s="134">
        <f t="shared" si="204"/>
        <v>147.23262</v>
      </c>
      <c r="AP307" s="136">
        <v>47.466862285361998</v>
      </c>
      <c r="AQ307" s="129">
        <f t="shared" si="209"/>
        <v>3.3226803599753398</v>
      </c>
      <c r="AR307" s="134">
        <f t="shared" si="210"/>
        <v>50.789542645337335</v>
      </c>
      <c r="AS307" s="136">
        <v>54.852706056964323</v>
      </c>
      <c r="AT307" s="136">
        <v>50.789542645337335</v>
      </c>
      <c r="AU307" s="129">
        <f t="shared" si="190"/>
        <v>4.063163411626987</v>
      </c>
      <c r="AV307" s="134">
        <f t="shared" si="191"/>
        <v>54.852706056964323</v>
      </c>
      <c r="AW307" s="135">
        <f t="shared" si="192"/>
        <v>4.3882164845571454</v>
      </c>
      <c r="AX307" s="135">
        <f t="shared" si="193"/>
        <v>59.240922541521471</v>
      </c>
      <c r="AY307" s="136">
        <v>59.240922541521471</v>
      </c>
      <c r="AZ307" s="135">
        <f t="shared" si="194"/>
        <v>5.3316830287369319</v>
      </c>
      <c r="BA307" s="135">
        <f t="shared" si="195"/>
        <v>64.572605570258403</v>
      </c>
      <c r="BB307" s="136">
        <v>64.572605570258403</v>
      </c>
      <c r="BC307" s="135">
        <f t="shared" si="196"/>
        <v>5.8115345013232558</v>
      </c>
      <c r="BD307" s="135">
        <f t="shared" si="197"/>
        <v>70.384140071581655</v>
      </c>
      <c r="BE307" s="136">
        <v>70.384140071581655</v>
      </c>
      <c r="BF307" s="135">
        <f t="shared" si="198"/>
        <v>6.3345726064423493</v>
      </c>
      <c r="BG307" s="135">
        <f t="shared" si="199"/>
        <v>76.718712678024005</v>
      </c>
      <c r="BH307" s="136">
        <v>85.924958199386879</v>
      </c>
      <c r="BI307" s="136">
        <v>76.718712678024005</v>
      </c>
      <c r="BJ307" s="135">
        <f t="shared" si="186"/>
        <v>9.2062455213628809</v>
      </c>
      <c r="BK307" s="135">
        <f t="shared" si="187"/>
        <v>85.924958199386879</v>
      </c>
      <c r="BL307" s="135">
        <f t="shared" si="188"/>
        <v>3.4369983279754752</v>
      </c>
      <c r="BM307" s="135">
        <f t="shared" si="189"/>
        <v>89.361956527362352</v>
      </c>
      <c r="BN307" s="136">
        <v>93.830054353730475</v>
      </c>
      <c r="BO307" s="136">
        <v>89.361956527362352</v>
      </c>
      <c r="BP307" s="135">
        <f t="shared" si="220"/>
        <v>4.4680978263681173</v>
      </c>
      <c r="BQ307" s="135">
        <f t="shared" si="221"/>
        <v>93.830054353730475</v>
      </c>
      <c r="BR307" s="135">
        <f t="shared" si="222"/>
        <v>12.197907065984962</v>
      </c>
      <c r="BS307" s="135">
        <f t="shared" si="223"/>
        <v>106.02796141971544</v>
      </c>
      <c r="BT307" s="136">
        <v>111.32935949070121</v>
      </c>
      <c r="BU307" s="129">
        <f t="shared" si="224"/>
        <v>16.699403923605182</v>
      </c>
      <c r="BV307" s="136">
        <v>106.02796141971544</v>
      </c>
      <c r="BW307" s="135">
        <f t="shared" si="225"/>
        <v>5.3013980709857726</v>
      </c>
      <c r="BX307" s="135">
        <f t="shared" si="226"/>
        <v>111.32935949070121</v>
      </c>
      <c r="BY307" s="132">
        <f t="shared" si="227"/>
        <v>128.02876341430638</v>
      </c>
    </row>
    <row r="308" spans="1:78" ht="16.5" customHeight="1" thickBot="1" x14ac:dyDescent="0.35">
      <c r="A308" s="5"/>
      <c r="B308" s="124"/>
      <c r="C308" s="345"/>
      <c r="D308" s="426"/>
      <c r="E308" s="347"/>
      <c r="F308" s="348"/>
      <c r="G308" s="348"/>
      <c r="H308" s="348"/>
      <c r="I308" s="349"/>
      <c r="J308" s="283"/>
      <c r="K308" s="57">
        <v>142.24100000000001</v>
      </c>
      <c r="M308" s="136">
        <v>33.246345991229553</v>
      </c>
      <c r="N308" s="136">
        <v>31.364477350216557</v>
      </c>
      <c r="O308" s="129">
        <f t="shared" si="231"/>
        <v>1.8818686410129934</v>
      </c>
      <c r="P308" s="132">
        <f t="shared" si="215"/>
        <v>33.246345991229553</v>
      </c>
      <c r="Q308" s="129">
        <f t="shared" si="216"/>
        <v>4.3220249788598419</v>
      </c>
      <c r="R308" s="132">
        <f t="shared" si="217"/>
        <v>37.568370970089397</v>
      </c>
      <c r="S308" s="136">
        <v>37.568370970089397</v>
      </c>
      <c r="T308" s="129">
        <f t="shared" si="218"/>
        <v>3.75683709700894</v>
      </c>
      <c r="U308" s="133">
        <f t="shared" si="219"/>
        <v>41.325208067098337</v>
      </c>
      <c r="V308" s="136">
        <v>41.325208067098337</v>
      </c>
      <c r="W308" s="129">
        <f t="shared" si="213"/>
        <v>2.4795124840259004</v>
      </c>
      <c r="X308" s="132">
        <f t="shared" si="214"/>
        <v>43.804720551124241</v>
      </c>
      <c r="Y308" s="136">
        <v>43.804720551124241</v>
      </c>
      <c r="Z308" s="129">
        <f t="shared" si="211"/>
        <v>3.5043776440899395</v>
      </c>
      <c r="AA308" s="132">
        <f t="shared" si="212"/>
        <v>47.309098195214183</v>
      </c>
      <c r="AB308" s="132">
        <f>K315</f>
        <v>186.53475227634993</v>
      </c>
      <c r="AC308" s="136">
        <v>47.309098195214183</v>
      </c>
      <c r="AD308" s="129">
        <f t="shared" si="207"/>
        <v>4.7309098195214183</v>
      </c>
      <c r="AE308" s="134">
        <f t="shared" si="208"/>
        <v>52.040008014735605</v>
      </c>
      <c r="AF308" s="136">
        <v>55.682808575767098</v>
      </c>
      <c r="AG308" s="136">
        <v>52.040008014735605</v>
      </c>
      <c r="AH308" s="129">
        <f t="shared" si="205"/>
        <v>3.6428005610314926</v>
      </c>
      <c r="AI308" s="132">
        <f t="shared" si="206"/>
        <v>55.682808575767098</v>
      </c>
      <c r="AK308" s="132">
        <f t="shared" si="201"/>
        <v>8.3524212863650646</v>
      </c>
      <c r="AL308" s="134">
        <f t="shared" si="202"/>
        <v>64.035229862132155</v>
      </c>
      <c r="AM308" s="129">
        <f t="shared" si="203"/>
        <v>14.922780182107994</v>
      </c>
      <c r="AN308" s="134">
        <f t="shared" si="204"/>
        <v>201.45753245845793</v>
      </c>
      <c r="AP308" s="136">
        <v>69.158048251102727</v>
      </c>
      <c r="AQ308" s="129">
        <f t="shared" si="209"/>
        <v>4.841063377577191</v>
      </c>
      <c r="AR308" s="134">
        <f t="shared" si="210"/>
        <v>73.999111628679913</v>
      </c>
      <c r="AS308" s="136">
        <v>79.919040558974302</v>
      </c>
      <c r="AT308" s="136">
        <v>73.999111628679913</v>
      </c>
      <c r="AU308" s="129">
        <f t="shared" si="190"/>
        <v>5.9199289302943932</v>
      </c>
      <c r="AV308" s="134">
        <f t="shared" si="191"/>
        <v>79.919040558974302</v>
      </c>
      <c r="AW308" s="135">
        <f t="shared" si="192"/>
        <v>6.3935232447179438</v>
      </c>
      <c r="AX308" s="135">
        <f t="shared" si="193"/>
        <v>86.312563803692242</v>
      </c>
      <c r="AY308" s="136">
        <v>86.312563803692242</v>
      </c>
      <c r="AZ308" s="135">
        <f t="shared" si="194"/>
        <v>7.7681307423323016</v>
      </c>
      <c r="BA308" s="135">
        <f t="shared" si="195"/>
        <v>94.080694546024546</v>
      </c>
      <c r="BB308" s="136">
        <v>94.080694546024546</v>
      </c>
      <c r="BC308" s="135">
        <f t="shared" si="196"/>
        <v>8.4672625091422091</v>
      </c>
      <c r="BD308" s="135">
        <f t="shared" si="197"/>
        <v>102.54795705516676</v>
      </c>
      <c r="BE308" s="136">
        <v>102.54795705516676</v>
      </c>
      <c r="BF308" s="135">
        <f t="shared" si="198"/>
        <v>9.2293161349650088</v>
      </c>
      <c r="BG308" s="135">
        <f t="shared" si="199"/>
        <v>111.77727319013177</v>
      </c>
      <c r="BH308" s="136">
        <v>125.19054597294758</v>
      </c>
      <c r="BI308" s="136">
        <v>111.77727319013177</v>
      </c>
      <c r="BJ308" s="135">
        <f t="shared" si="186"/>
        <v>13.413272782815813</v>
      </c>
      <c r="BK308" s="135">
        <f t="shared" si="187"/>
        <v>125.19054597294758</v>
      </c>
      <c r="BL308" s="135">
        <f t="shared" si="188"/>
        <v>5.0076218389179026</v>
      </c>
      <c r="BM308" s="135">
        <f t="shared" si="189"/>
        <v>130.19816781186549</v>
      </c>
      <c r="BN308" s="136">
        <v>136.70807620245876</v>
      </c>
      <c r="BO308" s="136">
        <v>130.19816781186549</v>
      </c>
      <c r="BP308" s="135">
        <f t="shared" si="220"/>
        <v>6.5099083905932744</v>
      </c>
      <c r="BQ308" s="135">
        <f t="shared" si="221"/>
        <v>136.70807620245876</v>
      </c>
      <c r="BR308" s="135">
        <f t="shared" si="222"/>
        <v>17.772049906319637</v>
      </c>
      <c r="BS308" s="135">
        <f t="shared" si="223"/>
        <v>154.48012610877839</v>
      </c>
      <c r="BT308" s="136">
        <v>162.20413241421733</v>
      </c>
      <c r="BU308" s="129">
        <f t="shared" si="224"/>
        <v>24.330619862132597</v>
      </c>
      <c r="BV308" s="136">
        <v>154.48012610877839</v>
      </c>
      <c r="BW308" s="135">
        <f t="shared" si="225"/>
        <v>7.7240063054389196</v>
      </c>
      <c r="BX308" s="135">
        <f t="shared" si="226"/>
        <v>162.20413241421733</v>
      </c>
      <c r="BY308" s="132">
        <f t="shared" si="227"/>
        <v>186.53475227634993</v>
      </c>
    </row>
    <row r="309" spans="1:78" ht="16.5" customHeight="1" thickBot="1" x14ac:dyDescent="0.35">
      <c r="A309" s="5"/>
      <c r="B309" s="501" t="s">
        <v>509</v>
      </c>
      <c r="C309" s="502"/>
      <c r="D309" s="502"/>
      <c r="E309" s="502"/>
      <c r="F309" s="502"/>
      <c r="G309" s="502"/>
      <c r="H309" s="502"/>
      <c r="I309" s="502"/>
      <c r="J309" s="503"/>
      <c r="K309" s="57">
        <v>128.77000000000001</v>
      </c>
      <c r="M309" s="136">
        <v>28.120674279999999</v>
      </c>
      <c r="N309" s="136">
        <v>26.528938</v>
      </c>
      <c r="O309" s="129">
        <f t="shared" si="231"/>
        <v>1.5917362800000001</v>
      </c>
      <c r="P309" s="132">
        <f t="shared" si="215"/>
        <v>28.120674279999999</v>
      </c>
      <c r="Q309" s="129">
        <f t="shared" si="216"/>
        <v>3.6556876564000005</v>
      </c>
      <c r="R309" s="132">
        <f t="shared" si="217"/>
        <v>31.776361936400001</v>
      </c>
      <c r="S309" s="136">
        <v>31.776361936400001</v>
      </c>
      <c r="T309" s="129">
        <f t="shared" si="218"/>
        <v>3.1776361936399997</v>
      </c>
      <c r="U309" s="133">
        <f t="shared" si="219"/>
        <v>34.953998130039999</v>
      </c>
      <c r="V309" s="136">
        <v>34.953998130039999</v>
      </c>
      <c r="W309" s="129">
        <f t="shared" si="213"/>
        <v>2.0972398878023997</v>
      </c>
      <c r="X309" s="132">
        <f t="shared" si="214"/>
        <v>37.051238017842401</v>
      </c>
      <c r="Y309" s="136">
        <v>37.051238017842401</v>
      </c>
      <c r="Z309" s="129">
        <f t="shared" si="211"/>
        <v>2.9640990414273922</v>
      </c>
      <c r="AA309" s="132">
        <f t="shared" si="212"/>
        <v>40.015337059269797</v>
      </c>
      <c r="AB309" s="132">
        <f>K316</f>
        <v>157.77622635725118</v>
      </c>
      <c r="AC309" s="136">
        <v>40.015337059269797</v>
      </c>
      <c r="AD309" s="129">
        <f t="shared" si="207"/>
        <v>4.0015337059269793</v>
      </c>
      <c r="AE309" s="134">
        <f t="shared" si="208"/>
        <v>44.016870765196778</v>
      </c>
      <c r="AF309" s="136">
        <v>47.098051718760551</v>
      </c>
      <c r="AG309" s="136">
        <v>44.016870765196778</v>
      </c>
      <c r="AH309" s="129">
        <f t="shared" si="205"/>
        <v>3.0811809535637744</v>
      </c>
      <c r="AI309" s="132">
        <f t="shared" si="206"/>
        <v>47.098051718760551</v>
      </c>
      <c r="AK309" s="132">
        <f t="shared" si="201"/>
        <v>7.0647077578140829</v>
      </c>
      <c r="AL309" s="134">
        <f t="shared" si="202"/>
        <v>54.162759476574635</v>
      </c>
      <c r="AM309" s="129">
        <f t="shared" si="203"/>
        <v>12.622098108580094</v>
      </c>
      <c r="AN309" s="134">
        <f t="shared" si="204"/>
        <v>170.39832446583128</v>
      </c>
      <c r="AP309" s="136">
        <v>58.495780234700604</v>
      </c>
      <c r="AQ309" s="129">
        <f t="shared" si="209"/>
        <v>4.0947046164290422</v>
      </c>
      <c r="AR309" s="134">
        <f t="shared" si="210"/>
        <v>62.590484851129645</v>
      </c>
      <c r="AS309" s="136">
        <v>67.597723639220021</v>
      </c>
      <c r="AT309" s="136">
        <v>62.590484851129645</v>
      </c>
      <c r="AU309" s="129">
        <f t="shared" si="190"/>
        <v>5.0072387880903717</v>
      </c>
      <c r="AV309" s="134">
        <f t="shared" si="191"/>
        <v>67.597723639220021</v>
      </c>
      <c r="AW309" s="135">
        <f t="shared" si="192"/>
        <v>5.4078178911376016</v>
      </c>
      <c r="AX309" s="135">
        <f t="shared" si="193"/>
        <v>73.005541530357618</v>
      </c>
      <c r="AY309" s="136">
        <v>73.005541530357618</v>
      </c>
      <c r="AZ309" s="135">
        <f t="shared" si="194"/>
        <v>6.5704987377321862</v>
      </c>
      <c r="BA309" s="135">
        <f t="shared" si="195"/>
        <v>79.576040268089798</v>
      </c>
      <c r="BB309" s="136">
        <v>79.576040268089798</v>
      </c>
      <c r="BC309" s="135">
        <f t="shared" si="196"/>
        <v>7.1618436241280818</v>
      </c>
      <c r="BD309" s="135">
        <f t="shared" si="197"/>
        <v>86.73788389221788</v>
      </c>
      <c r="BE309" s="136">
        <v>86.73788389221788</v>
      </c>
      <c r="BF309" s="135">
        <f t="shared" si="198"/>
        <v>7.8064095502996089</v>
      </c>
      <c r="BG309" s="135">
        <f t="shared" si="199"/>
        <v>94.544293442517485</v>
      </c>
      <c r="BH309" s="136">
        <v>105.88960865561958</v>
      </c>
      <c r="BI309" s="136">
        <v>94.544293442517485</v>
      </c>
      <c r="BJ309" s="135">
        <f t="shared" si="186"/>
        <v>11.345315213102099</v>
      </c>
      <c r="BK309" s="135">
        <f t="shared" si="187"/>
        <v>105.88960865561958</v>
      </c>
      <c r="BL309" s="135">
        <f t="shared" si="188"/>
        <v>4.2355843462247833</v>
      </c>
      <c r="BM309" s="135">
        <f t="shared" si="189"/>
        <v>110.12519300184437</v>
      </c>
      <c r="BN309" s="136">
        <v>115.63145265193658</v>
      </c>
      <c r="BO309" s="136">
        <v>110.12519300184437</v>
      </c>
      <c r="BP309" s="135">
        <f t="shared" si="220"/>
        <v>5.5062596500922183</v>
      </c>
      <c r="BQ309" s="135">
        <f t="shared" si="221"/>
        <v>115.63145265193658</v>
      </c>
      <c r="BR309" s="135">
        <f t="shared" si="222"/>
        <v>15.032088844751758</v>
      </c>
      <c r="BS309" s="135">
        <f t="shared" si="223"/>
        <v>130.66354149668834</v>
      </c>
      <c r="BT309" s="136">
        <v>137.19671857152275</v>
      </c>
      <c r="BU309" s="129">
        <f t="shared" si="224"/>
        <v>20.579507785728413</v>
      </c>
      <c r="BV309" s="136">
        <v>130.66354149668834</v>
      </c>
      <c r="BW309" s="135">
        <f t="shared" si="225"/>
        <v>6.5331770748344162</v>
      </c>
      <c r="BX309" s="135">
        <f t="shared" si="226"/>
        <v>137.19671857152275</v>
      </c>
      <c r="BY309" s="132">
        <f t="shared" si="227"/>
        <v>157.77622635725118</v>
      </c>
    </row>
    <row r="310" spans="1:78" ht="16.5" customHeight="1" x14ac:dyDescent="0.3">
      <c r="A310" s="5"/>
      <c r="B310" s="89" t="s">
        <v>441</v>
      </c>
      <c r="C310" s="103">
        <v>6882</v>
      </c>
      <c r="D310" s="104" t="s">
        <v>42</v>
      </c>
      <c r="E310" s="90" t="s">
        <v>255</v>
      </c>
      <c r="F310" s="105">
        <v>30</v>
      </c>
      <c r="G310" s="105">
        <v>42</v>
      </c>
      <c r="H310" s="105">
        <v>8</v>
      </c>
      <c r="I310" s="106" t="s">
        <v>9</v>
      </c>
      <c r="J310" s="91">
        <f>K308*$K$6</f>
        <v>4490.9435723944007</v>
      </c>
      <c r="K310" s="57">
        <v>116.57088864382537</v>
      </c>
      <c r="M310" s="136">
        <v>30.609335920000007</v>
      </c>
      <c r="N310" s="136">
        <v>28.876732000000008</v>
      </c>
      <c r="O310" s="129">
        <f t="shared" si="231"/>
        <v>1.7326039200000003</v>
      </c>
      <c r="P310" s="132">
        <f t="shared" si="215"/>
        <v>30.609335920000007</v>
      </c>
      <c r="Q310" s="129">
        <f t="shared" si="216"/>
        <v>3.9792136696000009</v>
      </c>
      <c r="R310" s="132">
        <f t="shared" si="217"/>
        <v>34.588549589600007</v>
      </c>
      <c r="S310" s="136">
        <v>34.588549589600007</v>
      </c>
      <c r="T310" s="129">
        <f t="shared" si="218"/>
        <v>3.4588549589600004</v>
      </c>
      <c r="U310" s="133">
        <f t="shared" si="219"/>
        <v>38.04740454856001</v>
      </c>
      <c r="V310" s="136">
        <v>38.04740454856001</v>
      </c>
      <c r="W310" s="129">
        <f t="shared" si="213"/>
        <v>2.2828442729136005</v>
      </c>
      <c r="X310" s="132">
        <f t="shared" si="214"/>
        <v>40.33024882147361</v>
      </c>
      <c r="Y310" s="136">
        <v>40.33024882147361</v>
      </c>
      <c r="Z310" s="129">
        <f t="shared" si="211"/>
        <v>3.2264199057178886</v>
      </c>
      <c r="AA310" s="132">
        <f t="shared" si="212"/>
        <v>43.5566687271915</v>
      </c>
      <c r="AB310" s="132">
        <f>K317</f>
        <v>171.73932120802118</v>
      </c>
      <c r="AC310" s="136">
        <v>43.5566687271915</v>
      </c>
      <c r="AD310" s="129">
        <f t="shared" si="207"/>
        <v>4.3556668727191497</v>
      </c>
      <c r="AE310" s="134">
        <f t="shared" si="208"/>
        <v>47.912335599910648</v>
      </c>
      <c r="AF310" s="136">
        <v>51.26619909190439</v>
      </c>
      <c r="AG310" s="136">
        <v>47.912335599910648</v>
      </c>
      <c r="AH310" s="129">
        <f t="shared" si="205"/>
        <v>3.3538634919937453</v>
      </c>
      <c r="AI310" s="132">
        <f t="shared" si="206"/>
        <v>51.26619909190439</v>
      </c>
      <c r="AK310" s="132">
        <f t="shared" si="201"/>
        <v>7.6899298637856575</v>
      </c>
      <c r="AL310" s="134">
        <f t="shared" si="202"/>
        <v>58.956128955690048</v>
      </c>
      <c r="AM310" s="129">
        <f t="shared" si="203"/>
        <v>13.739145696641694</v>
      </c>
      <c r="AN310" s="134">
        <f t="shared" si="204"/>
        <v>185.47846690466287</v>
      </c>
      <c r="AP310" s="136">
        <v>63.672619272145255</v>
      </c>
      <c r="AQ310" s="129">
        <f t="shared" si="209"/>
        <v>4.4570833490501682</v>
      </c>
      <c r="AR310" s="134">
        <f t="shared" si="210"/>
        <v>68.12970262119542</v>
      </c>
      <c r="AS310" s="136">
        <v>73.580078830891054</v>
      </c>
      <c r="AT310" s="136">
        <v>68.12970262119542</v>
      </c>
      <c r="AU310" s="129">
        <f t="shared" si="190"/>
        <v>5.4503762096956336</v>
      </c>
      <c r="AV310" s="134">
        <f t="shared" si="191"/>
        <v>73.580078830891054</v>
      </c>
      <c r="AW310" s="135">
        <f t="shared" si="192"/>
        <v>5.8864063064712839</v>
      </c>
      <c r="AX310" s="135">
        <f t="shared" si="193"/>
        <v>79.466485137362341</v>
      </c>
      <c r="AY310" s="136">
        <v>79.466485137362341</v>
      </c>
      <c r="AZ310" s="135">
        <f t="shared" si="194"/>
        <v>7.1519836623626105</v>
      </c>
      <c r="BA310" s="135">
        <f t="shared" si="195"/>
        <v>86.618468799724951</v>
      </c>
      <c r="BB310" s="136">
        <v>86.618468799724951</v>
      </c>
      <c r="BC310" s="135">
        <f t="shared" si="196"/>
        <v>7.7956621919752447</v>
      </c>
      <c r="BD310" s="135">
        <f t="shared" si="197"/>
        <v>94.414130991700191</v>
      </c>
      <c r="BE310" s="136">
        <v>94.414130991700191</v>
      </c>
      <c r="BF310" s="135">
        <f t="shared" si="198"/>
        <v>8.4972717892530181</v>
      </c>
      <c r="BG310" s="135">
        <f t="shared" si="199"/>
        <v>102.91140278095321</v>
      </c>
      <c r="BH310" s="136">
        <v>115.26077111466759</v>
      </c>
      <c r="BI310" s="136">
        <v>102.91140278095321</v>
      </c>
      <c r="BJ310" s="135">
        <f t="shared" si="186"/>
        <v>12.349368333714384</v>
      </c>
      <c r="BK310" s="135">
        <f t="shared" si="187"/>
        <v>115.26077111466759</v>
      </c>
      <c r="BL310" s="135">
        <f t="shared" si="188"/>
        <v>4.6104308445867037</v>
      </c>
      <c r="BM310" s="135">
        <f t="shared" si="189"/>
        <v>119.87120195925429</v>
      </c>
      <c r="BN310" s="136">
        <v>125.86476205721701</v>
      </c>
      <c r="BO310" s="136">
        <v>119.87120195925429</v>
      </c>
      <c r="BP310" s="135">
        <f t="shared" si="220"/>
        <v>5.9935600979627148</v>
      </c>
      <c r="BQ310" s="135">
        <f t="shared" si="221"/>
        <v>125.86476205721701</v>
      </c>
      <c r="BR310" s="135">
        <f t="shared" si="222"/>
        <v>16.362419067438211</v>
      </c>
      <c r="BS310" s="135">
        <f t="shared" si="223"/>
        <v>142.2271811246552</v>
      </c>
      <c r="BT310" s="136">
        <v>149.33854018088797</v>
      </c>
      <c r="BU310" s="129">
        <f t="shared" si="224"/>
        <v>22.400781027133196</v>
      </c>
      <c r="BV310" s="136">
        <v>142.2271811246552</v>
      </c>
      <c r="BW310" s="135">
        <f t="shared" si="225"/>
        <v>7.11135905623276</v>
      </c>
      <c r="BX310" s="135">
        <f t="shared" si="226"/>
        <v>149.33854018088797</v>
      </c>
      <c r="BY310" s="132">
        <f t="shared" si="227"/>
        <v>171.73932120802118</v>
      </c>
    </row>
    <row r="311" spans="1:78" ht="16.5" customHeight="1" x14ac:dyDescent="0.3">
      <c r="A311" s="5"/>
      <c r="B311" s="92" t="s">
        <v>442</v>
      </c>
      <c r="C311" s="95">
        <v>6885</v>
      </c>
      <c r="D311" s="88" t="s">
        <v>42</v>
      </c>
      <c r="E311" s="88" t="s">
        <v>256</v>
      </c>
      <c r="F311" s="96">
        <v>35</v>
      </c>
      <c r="G311" s="96">
        <v>47</v>
      </c>
      <c r="H311" s="96">
        <v>7</v>
      </c>
      <c r="I311" s="97" t="s">
        <v>8</v>
      </c>
      <c r="J311" s="93">
        <f>K309*$K$6</f>
        <v>4065.6266745680005</v>
      </c>
      <c r="K311" s="57">
        <v>152.63</v>
      </c>
      <c r="M311" s="136"/>
      <c r="N311" s="137"/>
      <c r="P311" s="132"/>
      <c r="R311" s="132"/>
      <c r="S311" s="136"/>
      <c r="U311" s="133"/>
      <c r="V311" s="136"/>
      <c r="X311" s="132"/>
      <c r="Y311" s="136"/>
      <c r="AA311" s="132"/>
      <c r="AB311" s="132"/>
      <c r="AC311" s="136"/>
      <c r="AE311" s="134"/>
      <c r="AF311" s="136"/>
      <c r="AG311" s="136"/>
      <c r="AI311" s="132"/>
      <c r="AK311" s="132"/>
      <c r="AL311" s="134"/>
      <c r="AN311" s="134"/>
      <c r="AP311" s="209">
        <v>74.08</v>
      </c>
      <c r="AQ311" s="129">
        <f t="shared" si="209"/>
        <v>5.1856</v>
      </c>
      <c r="AR311" s="134">
        <f t="shared" si="210"/>
        <v>79.265599999999992</v>
      </c>
      <c r="AS311" s="210">
        <v>85.606847999999985</v>
      </c>
      <c r="AT311" s="210">
        <v>79.265599999999992</v>
      </c>
      <c r="AU311" s="129">
        <f t="shared" si="190"/>
        <v>6.3412479999999993</v>
      </c>
      <c r="AV311" s="134">
        <f t="shared" si="191"/>
        <v>85.606847999999985</v>
      </c>
      <c r="AW311" s="135">
        <f t="shared" si="192"/>
        <v>6.8485478399999984</v>
      </c>
      <c r="AX311" s="135">
        <f t="shared" si="193"/>
        <v>92.45539583999998</v>
      </c>
      <c r="AY311" s="210">
        <v>92.45539583999998</v>
      </c>
      <c r="AZ311" s="135">
        <f t="shared" si="194"/>
        <v>8.3209856255999988</v>
      </c>
      <c r="BA311" s="135">
        <f t="shared" si="195"/>
        <v>100.77638146559998</v>
      </c>
      <c r="BB311" s="210">
        <v>100.77638146559998</v>
      </c>
      <c r="BC311" s="135">
        <f t="shared" si="196"/>
        <v>9.0698743319039981</v>
      </c>
      <c r="BD311" s="135">
        <f t="shared" si="197"/>
        <v>109.84625579750399</v>
      </c>
      <c r="BE311" s="210">
        <v>109.84625579750399</v>
      </c>
      <c r="BF311" s="135">
        <f t="shared" si="198"/>
        <v>9.8861630217753582</v>
      </c>
      <c r="BG311" s="135">
        <f t="shared" si="199"/>
        <v>119.73241881927935</v>
      </c>
      <c r="BH311" s="210">
        <v>134.10030907759287</v>
      </c>
      <c r="BI311" s="210">
        <v>119.73241881927935</v>
      </c>
      <c r="BJ311" s="135">
        <f t="shared" si="186"/>
        <v>14.367890258313521</v>
      </c>
      <c r="BK311" s="135">
        <f t="shared" si="187"/>
        <v>134.10030907759287</v>
      </c>
      <c r="BL311" s="135">
        <f t="shared" si="188"/>
        <v>5.3640123631037149</v>
      </c>
      <c r="BM311" s="135">
        <f t="shared" si="189"/>
        <v>139.46432144069658</v>
      </c>
      <c r="BN311" s="210">
        <v>146.43753751273141</v>
      </c>
      <c r="BO311" s="210">
        <v>139.46432144069658</v>
      </c>
      <c r="BP311" s="135">
        <f t="shared" si="220"/>
        <v>6.9732160720348286</v>
      </c>
      <c r="BQ311" s="135">
        <f t="shared" si="221"/>
        <v>146.43753751273141</v>
      </c>
      <c r="BR311" s="135">
        <f t="shared" si="222"/>
        <v>19.036879876655082</v>
      </c>
      <c r="BS311" s="135">
        <f t="shared" si="223"/>
        <v>165.4744173893865</v>
      </c>
      <c r="BT311" s="210">
        <v>173.74813825885582</v>
      </c>
      <c r="BU311" s="129">
        <f t="shared" si="224"/>
        <v>26.062220738828373</v>
      </c>
      <c r="BV311" s="210">
        <v>165.4744173893865</v>
      </c>
      <c r="BW311" s="135">
        <f t="shared" si="225"/>
        <v>8.2737208694693258</v>
      </c>
      <c r="BX311" s="135">
        <f t="shared" si="226"/>
        <v>173.74813825885582</v>
      </c>
      <c r="BY311" s="132">
        <f t="shared" si="227"/>
        <v>199.8103589976842</v>
      </c>
    </row>
    <row r="312" spans="1:78" ht="16.5" customHeight="1" x14ac:dyDescent="0.3">
      <c r="A312" s="5"/>
      <c r="B312" s="92" t="s">
        <v>443</v>
      </c>
      <c r="C312" s="95">
        <v>8003</v>
      </c>
      <c r="D312" s="88" t="s">
        <v>42</v>
      </c>
      <c r="E312" s="88" t="s">
        <v>257</v>
      </c>
      <c r="F312" s="96">
        <v>30</v>
      </c>
      <c r="G312" s="96">
        <v>40</v>
      </c>
      <c r="H312" s="96">
        <v>7.5</v>
      </c>
      <c r="I312" s="97" t="s">
        <v>9</v>
      </c>
      <c r="J312" s="93">
        <f>K310*$K$6</f>
        <v>3680.466835042575</v>
      </c>
      <c r="M312" s="136"/>
      <c r="N312" s="137"/>
      <c r="P312" s="132"/>
      <c r="R312" s="132"/>
      <c r="S312" s="136"/>
      <c r="U312" s="133"/>
      <c r="V312" s="136"/>
      <c r="X312" s="132"/>
      <c r="Y312" s="136"/>
      <c r="AA312" s="132"/>
      <c r="AB312" s="132"/>
      <c r="AC312" s="136"/>
      <c r="AE312" s="134"/>
      <c r="AF312" s="136"/>
      <c r="AG312" s="136"/>
      <c r="AI312" s="132"/>
      <c r="AK312" s="132"/>
      <c r="AL312" s="134"/>
      <c r="AN312" s="134"/>
      <c r="AP312" s="211">
        <v>147.65</v>
      </c>
      <c r="AQ312" s="129">
        <f t="shared" si="209"/>
        <v>10.335500000000001</v>
      </c>
      <c r="AR312" s="134">
        <f t="shared" si="210"/>
        <v>157.9855</v>
      </c>
      <c r="AS312" s="212">
        <v>159.46200000000002</v>
      </c>
      <c r="AT312" s="212">
        <v>147.65</v>
      </c>
      <c r="AU312" s="129">
        <f t="shared" si="190"/>
        <v>11.812000000000001</v>
      </c>
      <c r="AV312" s="134">
        <f t="shared" si="191"/>
        <v>159.46200000000002</v>
      </c>
      <c r="AW312" s="135">
        <f t="shared" si="192"/>
        <v>12.756960000000001</v>
      </c>
      <c r="AX312" s="135">
        <f t="shared" si="193"/>
        <v>172.21896000000001</v>
      </c>
      <c r="AY312" s="212">
        <v>172.21896000000001</v>
      </c>
      <c r="AZ312" s="135">
        <f t="shared" si="194"/>
        <v>15.499706400000001</v>
      </c>
      <c r="BA312" s="135">
        <f t="shared" si="195"/>
        <v>187.71866640000002</v>
      </c>
      <c r="BB312" s="212">
        <v>187.71866640000002</v>
      </c>
      <c r="BC312" s="135">
        <f t="shared" si="196"/>
        <v>16.894679976000003</v>
      </c>
      <c r="BD312" s="135">
        <f t="shared" si="197"/>
        <v>204.61334637600001</v>
      </c>
      <c r="BE312" s="212">
        <v>204.61334637600001</v>
      </c>
      <c r="BF312" s="135">
        <f t="shared" si="198"/>
        <v>18.41520117384</v>
      </c>
      <c r="BG312" s="135">
        <f t="shared" si="199"/>
        <v>223.02854754984</v>
      </c>
      <c r="BH312" s="212">
        <v>249.79197325582081</v>
      </c>
      <c r="BI312" s="212">
        <v>223.02854754984</v>
      </c>
      <c r="BJ312" s="135">
        <f t="shared" si="186"/>
        <v>26.763425705980801</v>
      </c>
      <c r="BK312" s="135">
        <f t="shared" si="187"/>
        <v>249.79197325582081</v>
      </c>
      <c r="BL312" s="135">
        <f t="shared" si="188"/>
        <v>9.9916789302328315</v>
      </c>
      <c r="BM312" s="135">
        <f t="shared" si="189"/>
        <v>259.78365218605364</v>
      </c>
      <c r="BN312" s="212">
        <v>272.77283479535635</v>
      </c>
      <c r="BO312" s="212">
        <v>259.78365218605364</v>
      </c>
      <c r="BP312" s="135">
        <f t="shared" si="220"/>
        <v>12.989182609302683</v>
      </c>
      <c r="BQ312" s="135">
        <f t="shared" si="221"/>
        <v>272.77283479535635</v>
      </c>
      <c r="BR312" s="135">
        <f t="shared" si="222"/>
        <v>35.460468523396329</v>
      </c>
      <c r="BS312" s="135">
        <f t="shared" si="223"/>
        <v>308.23330331875269</v>
      </c>
      <c r="BT312" s="212">
        <v>323.64496848469031</v>
      </c>
      <c r="BU312" s="129">
        <f t="shared" si="224"/>
        <v>48.546745272703546</v>
      </c>
      <c r="BV312" s="212">
        <v>308.23330331875269</v>
      </c>
      <c r="BW312" s="135">
        <f t="shared" si="225"/>
        <v>15.411665165937634</v>
      </c>
      <c r="BX312" s="135">
        <f t="shared" si="226"/>
        <v>323.64496848469031</v>
      </c>
      <c r="BY312" s="132">
        <f t="shared" si="227"/>
        <v>372.19171375739387</v>
      </c>
    </row>
    <row r="313" spans="1:78" ht="16.5" customHeight="1" x14ac:dyDescent="0.3">
      <c r="A313" s="5"/>
      <c r="B313" s="92" t="s">
        <v>444</v>
      </c>
      <c r="C313" s="95">
        <v>5092</v>
      </c>
      <c r="D313" s="88" t="s">
        <v>42</v>
      </c>
      <c r="E313" s="88" t="s">
        <v>258</v>
      </c>
      <c r="F313" s="96">
        <v>22</v>
      </c>
      <c r="G313" s="96">
        <v>45</v>
      </c>
      <c r="H313" s="96">
        <v>8</v>
      </c>
      <c r="I313" s="97" t="s">
        <v>9</v>
      </c>
      <c r="J313" s="93">
        <f>K311*$K$6</f>
        <v>4818.9531671920004</v>
      </c>
      <c r="M313" s="213" t="s">
        <v>517</v>
      </c>
      <c r="N313" s="214" t="s">
        <v>515</v>
      </c>
      <c r="O313" s="129" t="e">
        <f t="shared" si="231"/>
        <v>#VALUE!</v>
      </c>
      <c r="P313" s="132" t="e">
        <f t="shared" si="215"/>
        <v>#VALUE!</v>
      </c>
      <c r="Q313" s="129" t="e">
        <f t="shared" si="216"/>
        <v>#VALUE!</v>
      </c>
      <c r="R313" s="132" t="e">
        <f t="shared" si="217"/>
        <v>#VALUE!</v>
      </c>
      <c r="S313" s="213">
        <v>38.659999999999997</v>
      </c>
      <c r="T313" s="129">
        <f t="shared" si="218"/>
        <v>3.8659999999999997</v>
      </c>
      <c r="U313" s="133">
        <f t="shared" si="219"/>
        <v>42.525999999999996</v>
      </c>
      <c r="V313" s="213">
        <v>42.525999999999996</v>
      </c>
      <c r="W313" s="129">
        <f t="shared" si="213"/>
        <v>2.5515599999999998</v>
      </c>
      <c r="X313" s="132">
        <f t="shared" si="214"/>
        <v>45.077559999999998</v>
      </c>
      <c r="Y313" s="213">
        <v>45.077559999999998</v>
      </c>
      <c r="Z313" s="129">
        <f t="shared" si="211"/>
        <v>3.6062048</v>
      </c>
      <c r="AA313" s="132">
        <f t="shared" si="212"/>
        <v>48.683764799999999</v>
      </c>
      <c r="AB313" s="132">
        <f>K320</f>
        <v>199.79624268480217</v>
      </c>
      <c r="AC313" s="213">
        <v>48.683764799999999</v>
      </c>
      <c r="AD313" s="129">
        <f t="shared" si="207"/>
        <v>4.8683764800000002</v>
      </c>
      <c r="AE313" s="134">
        <f t="shared" si="208"/>
        <v>53.552141280000001</v>
      </c>
      <c r="AF313" s="213">
        <v>57.300791169600004</v>
      </c>
      <c r="AG313" s="213">
        <v>53.552141280000001</v>
      </c>
      <c r="AH313" s="129">
        <f t="shared" si="205"/>
        <v>3.7486498895999998</v>
      </c>
      <c r="AI313" s="132">
        <f t="shared" si="206"/>
        <v>57.300791169600004</v>
      </c>
      <c r="AK313" s="132">
        <f t="shared" si="201"/>
        <v>8.595118675440002</v>
      </c>
      <c r="AL313" s="134">
        <f t="shared" si="202"/>
        <v>65.895909845040009</v>
      </c>
      <c r="AM313" s="129">
        <f t="shared" si="203"/>
        <v>15.983699414784173</v>
      </c>
      <c r="AN313" s="134">
        <f t="shared" si="204"/>
        <v>215.77994209958635</v>
      </c>
      <c r="AP313" s="209">
        <v>79.260000000000005</v>
      </c>
      <c r="AQ313" s="129">
        <f t="shared" si="209"/>
        <v>5.5482000000000005</v>
      </c>
      <c r="AR313" s="134">
        <f t="shared" si="210"/>
        <v>84.808199999999999</v>
      </c>
      <c r="AS313" s="210">
        <v>85.600800000000007</v>
      </c>
      <c r="AT313" s="210">
        <v>79.260000000000005</v>
      </c>
      <c r="AU313" s="129">
        <f t="shared" si="190"/>
        <v>6.3408000000000007</v>
      </c>
      <c r="AV313" s="134">
        <f t="shared" si="191"/>
        <v>85.600800000000007</v>
      </c>
      <c r="AW313" s="135">
        <f t="shared" si="192"/>
        <v>6.8480640000000008</v>
      </c>
      <c r="AX313" s="135">
        <f t="shared" si="193"/>
        <v>92.448864000000015</v>
      </c>
      <c r="AY313" s="210">
        <v>92.448864000000015</v>
      </c>
      <c r="AZ313" s="135">
        <f t="shared" si="194"/>
        <v>8.3203977600000023</v>
      </c>
      <c r="BA313" s="135">
        <f t="shared" si="195"/>
        <v>100.76926176000002</v>
      </c>
      <c r="BB313" s="210">
        <v>100.76926176000002</v>
      </c>
      <c r="BC313" s="135">
        <f t="shared" si="196"/>
        <v>9.0692335584000023</v>
      </c>
      <c r="BD313" s="135">
        <f t="shared" si="197"/>
        <v>109.83849531840002</v>
      </c>
      <c r="BE313" s="210">
        <v>109.83849531840002</v>
      </c>
      <c r="BF313" s="135">
        <f t="shared" si="198"/>
        <v>9.885464578656002</v>
      </c>
      <c r="BG313" s="135">
        <f t="shared" si="199"/>
        <v>119.72395989705602</v>
      </c>
      <c r="BH313" s="210">
        <v>134.09083508470275</v>
      </c>
      <c r="BI313" s="210">
        <v>119.72395989705602</v>
      </c>
      <c r="BJ313" s="135">
        <f t="shared" si="186"/>
        <v>14.366875187646723</v>
      </c>
      <c r="BK313" s="135">
        <f t="shared" si="187"/>
        <v>134.09083508470275</v>
      </c>
      <c r="BL313" s="135">
        <f t="shared" si="188"/>
        <v>5.3636334033881097</v>
      </c>
      <c r="BM313" s="135">
        <f t="shared" si="189"/>
        <v>139.45446848809087</v>
      </c>
      <c r="BN313" s="215">
        <v>146.4271919124954</v>
      </c>
      <c r="BO313" s="215">
        <v>139.45446848809087</v>
      </c>
      <c r="BP313" s="135">
        <f t="shared" si="220"/>
        <v>6.9727234244045437</v>
      </c>
      <c r="BQ313" s="135">
        <f t="shared" si="221"/>
        <v>146.4271919124954</v>
      </c>
      <c r="BR313" s="135">
        <f t="shared" si="222"/>
        <v>19.035534948624402</v>
      </c>
      <c r="BS313" s="135">
        <f t="shared" si="223"/>
        <v>165.46272686111979</v>
      </c>
      <c r="BT313" s="215">
        <v>173.73586320417579</v>
      </c>
      <c r="BU313" s="129">
        <f t="shared" si="224"/>
        <v>26.060379480626366</v>
      </c>
      <c r="BV313" s="215">
        <v>165.46272686111979</v>
      </c>
      <c r="BW313" s="135">
        <f t="shared" si="225"/>
        <v>8.2731363430559881</v>
      </c>
      <c r="BX313" s="135">
        <f t="shared" si="226"/>
        <v>173.73586320417579</v>
      </c>
      <c r="BY313" s="132">
        <f t="shared" si="227"/>
        <v>199.79624268480217</v>
      </c>
    </row>
    <row r="314" spans="1:78" ht="16.5" customHeight="1" thickBot="1" x14ac:dyDescent="0.35">
      <c r="A314" s="5"/>
      <c r="B314" s="92" t="s">
        <v>445</v>
      </c>
      <c r="C314" s="95">
        <v>5312</v>
      </c>
      <c r="D314" s="88" t="s">
        <v>42</v>
      </c>
      <c r="E314" s="88" t="s">
        <v>491</v>
      </c>
      <c r="F314" s="96">
        <v>25</v>
      </c>
      <c r="G314" s="96">
        <v>42</v>
      </c>
      <c r="H314" s="96">
        <v>8</v>
      </c>
      <c r="I314" s="97" t="s">
        <v>8</v>
      </c>
      <c r="J314" s="93">
        <f>J313</f>
        <v>4818.9531671920004</v>
      </c>
      <c r="K314" s="57">
        <v>136.32650000000001</v>
      </c>
      <c r="M314" s="216"/>
      <c r="N314" s="217"/>
      <c r="P314" s="132"/>
      <c r="R314" s="132"/>
      <c r="S314" s="216"/>
      <c r="U314" s="133"/>
      <c r="V314" s="216"/>
      <c r="X314" s="132"/>
      <c r="Y314" s="216"/>
      <c r="AA314" s="132"/>
      <c r="AB314" s="132"/>
      <c r="AC314" s="216"/>
      <c r="AE314" s="134"/>
      <c r="AF314" s="216"/>
      <c r="AG314" s="216"/>
      <c r="AI314" s="132"/>
      <c r="AK314" s="132"/>
      <c r="AL314" s="134"/>
      <c r="AN314" s="134"/>
      <c r="AP314" s="218"/>
      <c r="AR314" s="134"/>
      <c r="AS314" s="219"/>
      <c r="AT314" s="219"/>
      <c r="AV314" s="134"/>
      <c r="AW314" s="135"/>
      <c r="AX314" s="135"/>
      <c r="AY314" s="219"/>
      <c r="AZ314" s="135"/>
      <c r="BA314" s="135"/>
      <c r="BB314" s="219"/>
      <c r="BC314" s="135"/>
      <c r="BD314" s="135"/>
      <c r="BE314" s="219"/>
      <c r="BF314" s="135"/>
      <c r="BG314" s="135"/>
      <c r="BH314" s="219"/>
      <c r="BI314" s="219"/>
      <c r="BJ314" s="135"/>
      <c r="BK314" s="135"/>
      <c r="BL314" s="135"/>
      <c r="BM314" s="135"/>
      <c r="BN314" s="220"/>
      <c r="BO314" s="220"/>
      <c r="BP314" s="135">
        <f t="shared" si="220"/>
        <v>0</v>
      </c>
      <c r="BQ314" s="135">
        <f t="shared" si="221"/>
        <v>0</v>
      </c>
      <c r="BR314" s="135">
        <f t="shared" si="222"/>
        <v>0</v>
      </c>
      <c r="BS314" s="135">
        <f t="shared" si="223"/>
        <v>0</v>
      </c>
      <c r="BT314" s="220">
        <v>266</v>
      </c>
      <c r="BU314" s="129">
        <f t="shared" si="224"/>
        <v>39.900000000000006</v>
      </c>
      <c r="BV314" s="220"/>
      <c r="BW314" s="135">
        <f t="shared" si="225"/>
        <v>0</v>
      </c>
      <c r="BX314" s="135">
        <f t="shared" si="226"/>
        <v>0</v>
      </c>
      <c r="BY314" s="132">
        <f t="shared" si="227"/>
        <v>305.89999999999998</v>
      </c>
    </row>
    <row r="315" spans="1:78" ht="16.5" customHeight="1" thickTop="1" x14ac:dyDescent="0.3">
      <c r="A315" s="5"/>
      <c r="B315" s="92" t="s">
        <v>346</v>
      </c>
      <c r="C315" s="95">
        <v>9272</v>
      </c>
      <c r="D315" s="88" t="s">
        <v>42</v>
      </c>
      <c r="E315" s="88" t="s">
        <v>259</v>
      </c>
      <c r="F315" s="96">
        <v>30</v>
      </c>
      <c r="G315" s="96">
        <v>47</v>
      </c>
      <c r="H315" s="96">
        <v>7</v>
      </c>
      <c r="I315" s="97" t="s">
        <v>8</v>
      </c>
      <c r="J315" s="93">
        <f t="shared" ref="J315:J320" si="233">K315*$K$6</f>
        <v>5889.4203975200926</v>
      </c>
      <c r="K315" s="57">
        <v>186.53475227634993</v>
      </c>
      <c r="M315" s="142">
        <v>54.425948039999994</v>
      </c>
      <c r="N315" s="142">
        <v>51.345233999999998</v>
      </c>
      <c r="O315" s="129">
        <f t="shared" si="231"/>
        <v>3.0807140399999997</v>
      </c>
      <c r="P315" s="132">
        <f t="shared" si="215"/>
        <v>54.425948039999994</v>
      </c>
      <c r="Q315" s="129">
        <f t="shared" si="216"/>
        <v>7.0753732451999989</v>
      </c>
      <c r="R315" s="132">
        <f t="shared" si="217"/>
        <v>61.501321285199992</v>
      </c>
      <c r="S315" s="142">
        <v>61.501321285199992</v>
      </c>
      <c r="T315" s="129">
        <f t="shared" si="218"/>
        <v>6.1501321285199992</v>
      </c>
      <c r="U315" s="133">
        <f t="shared" si="219"/>
        <v>67.651453413719992</v>
      </c>
      <c r="V315" s="142">
        <v>67.651453413719992</v>
      </c>
      <c r="W315" s="129">
        <f t="shared" si="213"/>
        <v>4.0590872048231992</v>
      </c>
      <c r="X315" s="132">
        <f t="shared" si="214"/>
        <v>71.710540618543192</v>
      </c>
      <c r="Y315" s="142">
        <v>71.710540618543192</v>
      </c>
      <c r="Z315" s="129">
        <f t="shared" si="211"/>
        <v>5.7368432494834556</v>
      </c>
      <c r="AA315" s="132">
        <f t="shared" si="212"/>
        <v>77.447383868026648</v>
      </c>
      <c r="AB315" s="132">
        <f t="shared" ref="AB315:AB323" si="234">K322</f>
        <v>305.36681347553497</v>
      </c>
      <c r="AC315" s="142">
        <v>77.447383868026648</v>
      </c>
      <c r="AD315" s="129">
        <f t="shared" si="207"/>
        <v>7.7447383868026654</v>
      </c>
      <c r="AE315" s="134">
        <f t="shared" si="208"/>
        <v>85.192122254829314</v>
      </c>
      <c r="AF315" s="142">
        <v>91.155570812667364</v>
      </c>
      <c r="AG315" s="142">
        <v>85.192122254829314</v>
      </c>
      <c r="AH315" s="129">
        <f t="shared" si="205"/>
        <v>5.9634485578380518</v>
      </c>
      <c r="AI315" s="132">
        <f t="shared" si="206"/>
        <v>91.155570812667364</v>
      </c>
      <c r="AK315" s="132">
        <f t="shared" si="201"/>
        <v>13.673335621900105</v>
      </c>
      <c r="AL315" s="134">
        <f t="shared" si="202"/>
        <v>104.82890643456747</v>
      </c>
      <c r="AM315" s="129">
        <f t="shared" si="203"/>
        <v>24.429345078042797</v>
      </c>
      <c r="AN315" s="134">
        <f t="shared" si="204"/>
        <v>329.79615855357775</v>
      </c>
      <c r="AP315" s="142">
        <v>113.21521894933286</v>
      </c>
      <c r="AQ315" s="129">
        <f t="shared" si="209"/>
        <v>7.9250653264533</v>
      </c>
      <c r="AR315" s="134">
        <f t="shared" si="210"/>
        <v>121.14028427578617</v>
      </c>
      <c r="AS315" s="142">
        <v>130.83150701784908</v>
      </c>
      <c r="AT315" s="142">
        <v>121.14028427578617</v>
      </c>
      <c r="AU315" s="129">
        <f t="shared" si="190"/>
        <v>9.6912227420628945</v>
      </c>
      <c r="AV315" s="134">
        <f t="shared" si="191"/>
        <v>130.83150701784908</v>
      </c>
      <c r="AW315" s="135">
        <f t="shared" si="192"/>
        <v>10.466520561427926</v>
      </c>
      <c r="AX315" s="135">
        <f t="shared" si="193"/>
        <v>141.298027579277</v>
      </c>
      <c r="AY315" s="142">
        <v>141.298027579277</v>
      </c>
      <c r="AZ315" s="135">
        <f t="shared" si="194"/>
        <v>12.71682248213493</v>
      </c>
      <c r="BA315" s="135">
        <f t="shared" si="195"/>
        <v>154.01485006141195</v>
      </c>
      <c r="BB315" s="142">
        <v>154.01485006141195</v>
      </c>
      <c r="BC315" s="135">
        <f t="shared" si="196"/>
        <v>13.861336505527076</v>
      </c>
      <c r="BD315" s="135">
        <f t="shared" si="197"/>
        <v>167.87618656693903</v>
      </c>
      <c r="BE315" s="142">
        <v>167.87618656693903</v>
      </c>
      <c r="BF315" s="135">
        <f t="shared" si="198"/>
        <v>15.108856791024513</v>
      </c>
      <c r="BG315" s="135">
        <f t="shared" si="199"/>
        <v>182.98504335796355</v>
      </c>
      <c r="BH315" s="142">
        <v>204.94324856091919</v>
      </c>
      <c r="BI315" s="142">
        <v>182.98504335796355</v>
      </c>
      <c r="BJ315" s="135">
        <f t="shared" si="186"/>
        <v>21.958205202955625</v>
      </c>
      <c r="BK315" s="135">
        <f t="shared" si="187"/>
        <v>204.94324856091919</v>
      </c>
      <c r="BL315" s="135">
        <f t="shared" si="188"/>
        <v>8.1977299424367676</v>
      </c>
      <c r="BM315" s="135">
        <f t="shared" si="189"/>
        <v>213.14097850335597</v>
      </c>
      <c r="BN315" s="131">
        <v>223.79802742852377</v>
      </c>
      <c r="BO315" s="131">
        <v>213.14097850335597</v>
      </c>
      <c r="BP315" s="135">
        <f t="shared" si="220"/>
        <v>10.657048925167798</v>
      </c>
      <c r="BQ315" s="135">
        <f t="shared" si="221"/>
        <v>223.79802742852377</v>
      </c>
      <c r="BR315" s="135">
        <f t="shared" si="222"/>
        <v>29.093743565708088</v>
      </c>
      <c r="BS315" s="135">
        <f t="shared" si="223"/>
        <v>252.89177099423185</v>
      </c>
      <c r="BT315" s="131">
        <v>265.53635954394343</v>
      </c>
      <c r="BU315" s="129">
        <f t="shared" si="224"/>
        <v>39.830453931591514</v>
      </c>
      <c r="BV315" s="131">
        <v>252.89177099423185</v>
      </c>
      <c r="BW315" s="135">
        <f t="shared" si="225"/>
        <v>12.644588549711592</v>
      </c>
      <c r="BX315" s="135">
        <f t="shared" si="226"/>
        <v>265.53635954394343</v>
      </c>
      <c r="BY315" s="132">
        <f t="shared" si="227"/>
        <v>305.36681347553497</v>
      </c>
    </row>
    <row r="316" spans="1:78" ht="16.5" customHeight="1" x14ac:dyDescent="0.3">
      <c r="A316" s="5"/>
      <c r="B316" s="92" t="s">
        <v>446</v>
      </c>
      <c r="C316" s="95">
        <v>6690</v>
      </c>
      <c r="D316" s="88" t="s">
        <v>42</v>
      </c>
      <c r="E316" s="316" t="s">
        <v>630</v>
      </c>
      <c r="F316" s="96">
        <v>30</v>
      </c>
      <c r="G316" s="96">
        <v>42</v>
      </c>
      <c r="H316" s="96">
        <v>6</v>
      </c>
      <c r="I316" s="97" t="s">
        <v>8</v>
      </c>
      <c r="J316" s="93">
        <f t="shared" si="233"/>
        <v>4981.4338315657305</v>
      </c>
      <c r="K316" s="57">
        <v>157.77622635725118</v>
      </c>
      <c r="M316" s="136">
        <v>57.527758200000008</v>
      </c>
      <c r="N316" s="136">
        <v>54.271470000000008</v>
      </c>
      <c r="O316" s="129">
        <f t="shared" si="231"/>
        <v>3.2562882000000006</v>
      </c>
      <c r="P316" s="132">
        <f t="shared" si="215"/>
        <v>57.527758200000008</v>
      </c>
      <c r="Q316" s="129">
        <f t="shared" si="216"/>
        <v>7.4786085660000019</v>
      </c>
      <c r="R316" s="132">
        <f t="shared" si="217"/>
        <v>65.006366766000014</v>
      </c>
      <c r="S316" s="136">
        <v>65.006366766000014</v>
      </c>
      <c r="T316" s="129">
        <f t="shared" si="218"/>
        <v>6.500636676600001</v>
      </c>
      <c r="U316" s="133">
        <f t="shared" si="219"/>
        <v>71.507003442600009</v>
      </c>
      <c r="V316" s="136">
        <v>71.507003442600009</v>
      </c>
      <c r="W316" s="129">
        <f t="shared" si="213"/>
        <v>4.2904202065560009</v>
      </c>
      <c r="X316" s="132">
        <f t="shared" si="214"/>
        <v>75.797423649156016</v>
      </c>
      <c r="Y316" s="136">
        <v>75.797423649156016</v>
      </c>
      <c r="Z316" s="129">
        <f t="shared" si="211"/>
        <v>6.0637938919324812</v>
      </c>
      <c r="AA316" s="132">
        <f t="shared" si="212"/>
        <v>81.861217541088493</v>
      </c>
      <c r="AB316" s="132">
        <f t="shared" si="234"/>
        <v>334.84500000000003</v>
      </c>
      <c r="AC316" s="136">
        <v>81.861217541088493</v>
      </c>
      <c r="AD316" s="129">
        <f t="shared" si="207"/>
        <v>8.18612175410885</v>
      </c>
      <c r="AE316" s="134">
        <f t="shared" si="208"/>
        <v>90.047339295197347</v>
      </c>
      <c r="AF316" s="136">
        <v>96.350653045861165</v>
      </c>
      <c r="AG316" s="136">
        <v>90.047339295197347</v>
      </c>
      <c r="AH316" s="129">
        <f t="shared" si="205"/>
        <v>6.3033137506638148</v>
      </c>
      <c r="AI316" s="132">
        <f t="shared" si="206"/>
        <v>96.350653045861165</v>
      </c>
      <c r="AK316" s="132">
        <f t="shared" si="201"/>
        <v>14.452597956879176</v>
      </c>
      <c r="AL316" s="134">
        <f t="shared" si="202"/>
        <v>110.80325100274034</v>
      </c>
      <c r="AM316" s="129">
        <f t="shared" si="203"/>
        <v>26.787600000000001</v>
      </c>
      <c r="AN316" s="134">
        <f t="shared" si="204"/>
        <v>361.63260000000002</v>
      </c>
      <c r="AP316" s="137">
        <v>119.66751108295956</v>
      </c>
      <c r="AQ316" s="129">
        <f t="shared" si="209"/>
        <v>8.37672577580717</v>
      </c>
      <c r="AR316" s="134">
        <f t="shared" si="210"/>
        <v>128.04423685876674</v>
      </c>
      <c r="AS316" s="137">
        <v>138.28777580746808</v>
      </c>
      <c r="AT316" s="137">
        <v>128.04423685876674</v>
      </c>
      <c r="AU316" s="129">
        <f t="shared" si="190"/>
        <v>10.243538948701339</v>
      </c>
      <c r="AV316" s="134">
        <f t="shared" si="191"/>
        <v>138.28777580746808</v>
      </c>
      <c r="AW316" s="135">
        <f t="shared" si="192"/>
        <v>11.063022064597446</v>
      </c>
      <c r="AX316" s="135">
        <f t="shared" si="193"/>
        <v>149.35079787206553</v>
      </c>
      <c r="AY316" s="137">
        <v>149.35079787206553</v>
      </c>
      <c r="AZ316" s="135">
        <f t="shared" si="194"/>
        <v>13.441571808485898</v>
      </c>
      <c r="BA316" s="135">
        <f t="shared" si="195"/>
        <v>162.79236968055142</v>
      </c>
      <c r="BB316" s="137">
        <v>162.79236968055142</v>
      </c>
      <c r="BC316" s="135">
        <f t="shared" si="196"/>
        <v>14.651313271249627</v>
      </c>
      <c r="BD316" s="135">
        <f t="shared" si="197"/>
        <v>177.44368295180104</v>
      </c>
      <c r="BE316" s="137">
        <v>177.44368295180104</v>
      </c>
      <c r="BF316" s="135">
        <f t="shared" si="198"/>
        <v>15.969931465662093</v>
      </c>
      <c r="BG316" s="135">
        <f t="shared" si="199"/>
        <v>193.41361441746312</v>
      </c>
      <c r="BH316" s="137">
        <v>216.62324814755868</v>
      </c>
      <c r="BI316" s="137">
        <v>193.41361441746312</v>
      </c>
      <c r="BJ316" s="135">
        <f t="shared" si="186"/>
        <v>23.209633730095575</v>
      </c>
      <c r="BK316" s="135">
        <f t="shared" si="187"/>
        <v>216.62324814755868</v>
      </c>
      <c r="BL316" s="135">
        <f t="shared" si="188"/>
        <v>8.6649299259023476</v>
      </c>
      <c r="BM316" s="135">
        <f t="shared" si="189"/>
        <v>225.28817807346104</v>
      </c>
      <c r="BN316" s="137">
        <v>236.5525869771341</v>
      </c>
      <c r="BO316" s="137">
        <v>225.28817807346104</v>
      </c>
      <c r="BP316" s="135">
        <f t="shared" si="220"/>
        <v>11.264408903673051</v>
      </c>
      <c r="BQ316" s="135">
        <f t="shared" si="221"/>
        <v>236.5525869771341</v>
      </c>
      <c r="BR316" s="135">
        <f t="shared" si="222"/>
        <v>30.751836307027432</v>
      </c>
      <c r="BS316" s="135">
        <f t="shared" si="223"/>
        <v>267.30442328416154</v>
      </c>
      <c r="BT316" s="137">
        <v>280.66964444836964</v>
      </c>
      <c r="BU316" s="129">
        <f t="shared" si="224"/>
        <v>42.100446667255447</v>
      </c>
      <c r="BV316" s="137">
        <v>267.30442328416154</v>
      </c>
      <c r="BW316" s="135">
        <f t="shared" si="225"/>
        <v>13.365221164208076</v>
      </c>
      <c r="BX316" s="135">
        <f t="shared" si="226"/>
        <v>280.66964444836964</v>
      </c>
      <c r="BY316" s="132">
        <f t="shared" si="227"/>
        <v>322.77009111562506</v>
      </c>
    </row>
    <row r="317" spans="1:78" ht="16.5" customHeight="1" x14ac:dyDescent="0.3">
      <c r="A317" s="5"/>
      <c r="B317" s="92" t="s">
        <v>447</v>
      </c>
      <c r="C317" s="95"/>
      <c r="D317" s="88" t="s">
        <v>42</v>
      </c>
      <c r="E317" s="113" t="s">
        <v>260</v>
      </c>
      <c r="F317" s="309">
        <v>28</v>
      </c>
      <c r="G317" s="309">
        <v>42</v>
      </c>
      <c r="H317" s="309">
        <v>5</v>
      </c>
      <c r="I317" s="98" t="s">
        <v>8</v>
      </c>
      <c r="J317" s="93">
        <f t="shared" si="233"/>
        <v>5422.2875310672734</v>
      </c>
      <c r="K317" s="57">
        <v>171.73932120802118</v>
      </c>
      <c r="M317" s="136">
        <v>54.053249919999999</v>
      </c>
      <c r="N317" s="136">
        <v>50.993631999999998</v>
      </c>
      <c r="O317" s="129">
        <f t="shared" si="231"/>
        <v>3.05961792</v>
      </c>
      <c r="P317" s="132">
        <f t="shared" si="215"/>
        <v>54.053249919999999</v>
      </c>
      <c r="Q317" s="129">
        <f t="shared" si="216"/>
        <v>7.0269224896000004</v>
      </c>
      <c r="R317" s="132">
        <f t="shared" si="217"/>
        <v>61.080172409599996</v>
      </c>
      <c r="S317" s="136">
        <v>61.080172409599996</v>
      </c>
      <c r="T317" s="129">
        <f t="shared" si="218"/>
        <v>6.1080172409599998</v>
      </c>
      <c r="U317" s="133">
        <f t="shared" si="219"/>
        <v>67.188189650559991</v>
      </c>
      <c r="V317" s="136">
        <v>67.188189650559991</v>
      </c>
      <c r="W317" s="129">
        <f t="shared" si="213"/>
        <v>4.0312913790335996</v>
      </c>
      <c r="X317" s="132">
        <f t="shared" si="214"/>
        <v>71.219481029593595</v>
      </c>
      <c r="Y317" s="136">
        <v>71.219481029593595</v>
      </c>
      <c r="Z317" s="129">
        <f t="shared" si="211"/>
        <v>5.6975584823674872</v>
      </c>
      <c r="AA317" s="132">
        <f t="shared" si="212"/>
        <v>76.917039511961079</v>
      </c>
      <c r="AB317" s="132">
        <f t="shared" si="234"/>
        <v>314.60000000000002</v>
      </c>
      <c r="AC317" s="136">
        <v>76.917039511961079</v>
      </c>
      <c r="AD317" s="129">
        <f t="shared" si="207"/>
        <v>7.6917039511961081</v>
      </c>
      <c r="AE317" s="134">
        <f t="shared" si="208"/>
        <v>84.608743463157182</v>
      </c>
      <c r="AF317" s="136">
        <v>90.53135550557819</v>
      </c>
      <c r="AG317" s="136">
        <v>84.608743463157182</v>
      </c>
      <c r="AH317" s="129">
        <f t="shared" si="205"/>
        <v>5.9226120424210027</v>
      </c>
      <c r="AI317" s="132">
        <f t="shared" si="206"/>
        <v>90.53135550557819</v>
      </c>
      <c r="AK317" s="132">
        <f t="shared" si="201"/>
        <v>13.579703325836729</v>
      </c>
      <c r="AL317" s="134">
        <f t="shared" si="202"/>
        <v>104.11105883141492</v>
      </c>
      <c r="AM317" s="129">
        <f t="shared" si="203"/>
        <v>25.168000000000003</v>
      </c>
      <c r="AN317" s="134">
        <f t="shared" si="204"/>
        <v>339.76800000000003</v>
      </c>
      <c r="AO317" s="269"/>
      <c r="AP317" s="138">
        <v>112.43994353792812</v>
      </c>
      <c r="AQ317" s="269">
        <f t="shared" si="209"/>
        <v>7.8707960476549683</v>
      </c>
      <c r="AR317" s="270">
        <f t="shared" si="210"/>
        <v>120.31073958558308</v>
      </c>
      <c r="AS317" s="138">
        <v>129.93559875242971</v>
      </c>
      <c r="AT317" s="138">
        <v>120.31073958558308</v>
      </c>
      <c r="AU317" s="269">
        <f t="shared" si="190"/>
        <v>9.6248591668466457</v>
      </c>
      <c r="AV317" s="270">
        <f t="shared" si="191"/>
        <v>129.93559875242971</v>
      </c>
      <c r="AW317" s="271">
        <f t="shared" si="192"/>
        <v>10.394847900194376</v>
      </c>
      <c r="AX317" s="271">
        <f t="shared" si="193"/>
        <v>140.33044665262409</v>
      </c>
      <c r="AY317" s="138">
        <v>140.33044665262409</v>
      </c>
      <c r="AZ317" s="271">
        <f t="shared" si="194"/>
        <v>12.629740198736167</v>
      </c>
      <c r="BA317" s="271">
        <f t="shared" si="195"/>
        <v>152.96018685136025</v>
      </c>
      <c r="BB317" s="138">
        <v>152.96018685136025</v>
      </c>
      <c r="BC317" s="271">
        <f t="shared" si="196"/>
        <v>13.766416816622423</v>
      </c>
      <c r="BD317" s="271">
        <f t="shared" si="197"/>
        <v>166.72660366798266</v>
      </c>
      <c r="BE317" s="138">
        <v>166.72660366798266</v>
      </c>
      <c r="BF317" s="271">
        <f t="shared" si="198"/>
        <v>15.00539433011844</v>
      </c>
      <c r="BG317" s="271">
        <f t="shared" si="199"/>
        <v>181.73199799810109</v>
      </c>
      <c r="BH317" s="138">
        <v>203.53983775787322</v>
      </c>
      <c r="BI317" s="138">
        <v>181.73199799810109</v>
      </c>
      <c r="BJ317" s="271">
        <f t="shared" ref="BJ317:BJ398" si="235">BI317/100*12</f>
        <v>21.807839759772129</v>
      </c>
      <c r="BK317" s="271">
        <f t="shared" ref="BK317:BK398" si="236">BI317+BJ317</f>
        <v>203.53983775787322</v>
      </c>
      <c r="BL317" s="271">
        <f t="shared" ref="BL317:BL398" si="237">BH317/100*4</f>
        <v>8.1415935103149284</v>
      </c>
      <c r="BM317" s="271">
        <f t="shared" ref="BM317:BM398" si="238">BH317+BL317</f>
        <v>211.68143126818813</v>
      </c>
      <c r="BN317" s="138">
        <v>222.26550283159753</v>
      </c>
      <c r="BO317" s="138">
        <v>211.68143126818813</v>
      </c>
      <c r="BP317" s="271">
        <f t="shared" si="220"/>
        <v>10.584071563409408</v>
      </c>
      <c r="BQ317" s="271">
        <f t="shared" si="221"/>
        <v>222.26550283159753</v>
      </c>
      <c r="BR317" s="271">
        <f t="shared" si="222"/>
        <v>28.89451536810768</v>
      </c>
      <c r="BS317" s="271">
        <f t="shared" si="223"/>
        <v>251.16001819970521</v>
      </c>
      <c r="BT317" s="138">
        <v>263.71801910969049</v>
      </c>
      <c r="BU317" s="269">
        <f t="shared" si="224"/>
        <v>39.557702866453575</v>
      </c>
      <c r="BV317" s="138">
        <v>251.16001819970521</v>
      </c>
      <c r="BW317" s="271">
        <f t="shared" si="225"/>
        <v>12.55800090998526</v>
      </c>
      <c r="BX317" s="271">
        <f t="shared" si="226"/>
        <v>263.71801910969049</v>
      </c>
      <c r="BY317" s="272">
        <f t="shared" si="227"/>
        <v>303.27572197614404</v>
      </c>
      <c r="BZ317" s="269"/>
    </row>
    <row r="318" spans="1:78" ht="16.5" customHeight="1" x14ac:dyDescent="0.3">
      <c r="A318" s="5"/>
      <c r="B318" s="92" t="s">
        <v>580</v>
      </c>
      <c r="C318" s="99"/>
      <c r="D318" s="100" t="s">
        <v>42</v>
      </c>
      <c r="E318" s="100" t="s">
        <v>581</v>
      </c>
      <c r="F318" s="101">
        <v>28</v>
      </c>
      <c r="G318" s="101">
        <v>47</v>
      </c>
      <c r="H318" s="101">
        <v>8</v>
      </c>
      <c r="I318" s="102" t="s">
        <v>8</v>
      </c>
      <c r="J318" s="93">
        <f t="shared" si="233"/>
        <v>6308.56818665833</v>
      </c>
      <c r="K318" s="64">
        <v>199.8103589976842</v>
      </c>
      <c r="M318" s="136">
        <v>56.373596280000001</v>
      </c>
      <c r="N318" s="136">
        <v>53.182638000000004</v>
      </c>
      <c r="O318" s="129">
        <f t="shared" si="231"/>
        <v>3.1909582800000003</v>
      </c>
      <c r="P318" s="132">
        <f t="shared" si="215"/>
        <v>56.373596280000001</v>
      </c>
      <c r="Q318" s="129">
        <f t="shared" si="216"/>
        <v>7.3285675164000006</v>
      </c>
      <c r="R318" s="132">
        <f t="shared" si="217"/>
        <v>63.702163796400001</v>
      </c>
      <c r="S318" s="136">
        <v>63.702163796400001</v>
      </c>
      <c r="T318" s="129">
        <f t="shared" si="218"/>
        <v>6.3702163796400004</v>
      </c>
      <c r="U318" s="133">
        <f t="shared" si="219"/>
        <v>70.072380176039999</v>
      </c>
      <c r="V318" s="136">
        <v>70.072380176039999</v>
      </c>
      <c r="W318" s="129">
        <f t="shared" si="213"/>
        <v>4.2043428105623999</v>
      </c>
      <c r="X318" s="132">
        <f t="shared" si="214"/>
        <v>74.276722986602394</v>
      </c>
      <c r="Y318" s="136">
        <v>74.276722986602394</v>
      </c>
      <c r="Z318" s="129">
        <f t="shared" si="211"/>
        <v>5.9421378389281916</v>
      </c>
      <c r="AA318" s="132">
        <f t="shared" si="212"/>
        <v>80.218860825530584</v>
      </c>
      <c r="AB318" s="132">
        <f t="shared" si="234"/>
        <v>328.13</v>
      </c>
      <c r="AC318" s="136">
        <v>80.218860825530584</v>
      </c>
      <c r="AD318" s="129">
        <f t="shared" si="207"/>
        <v>8.021886082553058</v>
      </c>
      <c r="AE318" s="134">
        <f t="shared" si="208"/>
        <v>88.240746908083636</v>
      </c>
      <c r="AF318" s="136">
        <v>94.417599191649487</v>
      </c>
      <c r="AG318" s="136">
        <v>88.240746908083636</v>
      </c>
      <c r="AH318" s="129">
        <f t="shared" si="205"/>
        <v>6.1768522835658546</v>
      </c>
      <c r="AI318" s="132">
        <f t="shared" si="206"/>
        <v>94.417599191649487</v>
      </c>
      <c r="AK318" s="132">
        <f t="shared" si="201"/>
        <v>14.162639878747422</v>
      </c>
      <c r="AL318" s="134">
        <f t="shared" si="202"/>
        <v>108.58023907039691</v>
      </c>
      <c r="AM318" s="129">
        <f t="shared" si="203"/>
        <v>26.250399999999999</v>
      </c>
      <c r="AN318" s="134">
        <f t="shared" si="204"/>
        <v>354.38040000000001</v>
      </c>
      <c r="AO318" s="269"/>
      <c r="AP318" s="138">
        <v>117.26665819602867</v>
      </c>
      <c r="AQ318" s="269">
        <f t="shared" si="209"/>
        <v>8.2086660737220072</v>
      </c>
      <c r="AR318" s="270">
        <f t="shared" si="210"/>
        <v>125.47532426975067</v>
      </c>
      <c r="AS318" s="138">
        <v>135.51335021133073</v>
      </c>
      <c r="AT318" s="138">
        <v>125.47532426975067</v>
      </c>
      <c r="AU318" s="269">
        <f t="shared" si="190"/>
        <v>10.038025941580054</v>
      </c>
      <c r="AV318" s="270">
        <f t="shared" si="191"/>
        <v>135.51335021133073</v>
      </c>
      <c r="AW318" s="271">
        <f t="shared" si="192"/>
        <v>10.841068016906458</v>
      </c>
      <c r="AX318" s="271">
        <f t="shared" si="193"/>
        <v>146.35441822823719</v>
      </c>
      <c r="AY318" s="138">
        <v>146.35441822823719</v>
      </c>
      <c r="AZ318" s="271">
        <f t="shared" si="194"/>
        <v>13.171897640541349</v>
      </c>
      <c r="BA318" s="271">
        <f t="shared" si="195"/>
        <v>159.52631586877854</v>
      </c>
      <c r="BB318" s="138">
        <v>159.52631586877854</v>
      </c>
      <c r="BC318" s="271">
        <f t="shared" ref="BC318:BC400" si="239">BB318/100*9</f>
        <v>14.357368428190069</v>
      </c>
      <c r="BD318" s="271">
        <f t="shared" ref="BD318:BD400" si="240">BB318+BC318</f>
        <v>173.8836842969686</v>
      </c>
      <c r="BE318" s="138">
        <v>173.8836842969686</v>
      </c>
      <c r="BF318" s="271">
        <f t="shared" ref="BF318:BF400" si="241">BE318/100*9</f>
        <v>15.649531586727173</v>
      </c>
      <c r="BG318" s="271">
        <f t="shared" ref="BG318:BG400" si="242">BE318+BF318</f>
        <v>189.53321588369576</v>
      </c>
      <c r="BH318" s="138">
        <v>212.27720178973925</v>
      </c>
      <c r="BI318" s="138">
        <v>189.53321588369576</v>
      </c>
      <c r="BJ318" s="271">
        <f t="shared" si="235"/>
        <v>22.743985906043491</v>
      </c>
      <c r="BK318" s="271">
        <f t="shared" si="236"/>
        <v>212.27720178973925</v>
      </c>
      <c r="BL318" s="271">
        <f t="shared" si="237"/>
        <v>8.4910880715895694</v>
      </c>
      <c r="BM318" s="271">
        <f t="shared" si="238"/>
        <v>220.76828986132881</v>
      </c>
      <c r="BN318" s="138">
        <v>231.80670435439526</v>
      </c>
      <c r="BO318" s="138">
        <v>220.76828986132881</v>
      </c>
      <c r="BP318" s="271">
        <f t="shared" si="220"/>
        <v>11.038414493066441</v>
      </c>
      <c r="BQ318" s="271">
        <f t="shared" si="221"/>
        <v>231.80670435439526</v>
      </c>
      <c r="BR318" s="271">
        <f t="shared" si="222"/>
        <v>30.134871566071382</v>
      </c>
      <c r="BS318" s="271">
        <f t="shared" si="223"/>
        <v>261.94157592046668</v>
      </c>
      <c r="BT318" s="138">
        <v>275.03865471648999</v>
      </c>
      <c r="BU318" s="269">
        <f t="shared" si="224"/>
        <v>41.255798207473497</v>
      </c>
      <c r="BV318" s="138">
        <v>261.94157592046668</v>
      </c>
      <c r="BW318" s="271">
        <f t="shared" si="225"/>
        <v>13.097078796023334</v>
      </c>
      <c r="BX318" s="271">
        <f t="shared" si="226"/>
        <v>275.03865471648999</v>
      </c>
      <c r="BY318" s="272">
        <f t="shared" si="227"/>
        <v>316.29445292396349</v>
      </c>
      <c r="BZ318" s="269"/>
    </row>
    <row r="319" spans="1:78" ht="16.5" customHeight="1" x14ac:dyDescent="0.3">
      <c r="A319" s="5"/>
      <c r="B319" s="92" t="s">
        <v>592</v>
      </c>
      <c r="C319" s="99"/>
      <c r="D319" s="100" t="s">
        <v>42</v>
      </c>
      <c r="E319" s="100" t="s">
        <v>593</v>
      </c>
      <c r="F319" s="101">
        <v>33</v>
      </c>
      <c r="G319" s="101">
        <v>42</v>
      </c>
      <c r="H319" s="101">
        <v>6</v>
      </c>
      <c r="I319" s="102" t="s">
        <v>8</v>
      </c>
      <c r="J319" s="93">
        <f t="shared" si="233"/>
        <v>11751.126500778428</v>
      </c>
      <c r="K319" s="57">
        <v>372.19171375739387</v>
      </c>
      <c r="M319" s="136">
        <v>54.053249919999999</v>
      </c>
      <c r="N319" s="136">
        <v>50.993631999999998</v>
      </c>
      <c r="O319" s="129">
        <f t="shared" si="231"/>
        <v>3.05961792</v>
      </c>
      <c r="P319" s="132">
        <f t="shared" si="215"/>
        <v>54.053249919999999</v>
      </c>
      <c r="Q319" s="129">
        <f t="shared" si="216"/>
        <v>7.0269224896000004</v>
      </c>
      <c r="R319" s="132">
        <f t="shared" si="217"/>
        <v>61.080172409599996</v>
      </c>
      <c r="S319" s="136">
        <v>61.080172409599996</v>
      </c>
      <c r="T319" s="129">
        <f t="shared" si="218"/>
        <v>6.1080172409599998</v>
      </c>
      <c r="U319" s="133">
        <f t="shared" si="219"/>
        <v>67.188189650559991</v>
      </c>
      <c r="V319" s="136">
        <v>67.188189650559991</v>
      </c>
      <c r="W319" s="129">
        <f t="shared" si="213"/>
        <v>4.0312913790335996</v>
      </c>
      <c r="X319" s="132">
        <f t="shared" si="214"/>
        <v>71.219481029593595</v>
      </c>
      <c r="Y319" s="136">
        <v>71.219481029593595</v>
      </c>
      <c r="Z319" s="129">
        <f t="shared" si="211"/>
        <v>5.6975584823674872</v>
      </c>
      <c r="AA319" s="132">
        <f t="shared" si="212"/>
        <v>76.917039511961079</v>
      </c>
      <c r="AB319" s="132">
        <f t="shared" si="234"/>
        <v>314.60000000000002</v>
      </c>
      <c r="AC319" s="136">
        <v>76.917039511961079</v>
      </c>
      <c r="AD319" s="129">
        <f t="shared" si="207"/>
        <v>7.6917039511961081</v>
      </c>
      <c r="AE319" s="134">
        <f t="shared" si="208"/>
        <v>84.608743463157182</v>
      </c>
      <c r="AF319" s="136">
        <v>90.53135550557819</v>
      </c>
      <c r="AG319" s="136">
        <v>84.608743463157182</v>
      </c>
      <c r="AH319" s="129">
        <f t="shared" si="205"/>
        <v>5.9226120424210027</v>
      </c>
      <c r="AI319" s="132">
        <f t="shared" si="206"/>
        <v>90.53135550557819</v>
      </c>
      <c r="AK319" s="132">
        <f t="shared" si="201"/>
        <v>13.579703325836729</v>
      </c>
      <c r="AL319" s="134">
        <f t="shared" si="202"/>
        <v>104.11105883141492</v>
      </c>
      <c r="AM319" s="129">
        <f t="shared" si="203"/>
        <v>25.168000000000003</v>
      </c>
      <c r="AN319" s="134">
        <f t="shared" si="204"/>
        <v>339.76800000000003</v>
      </c>
      <c r="AO319" s="269"/>
      <c r="AP319" s="138">
        <v>112.43994353792812</v>
      </c>
      <c r="AQ319" s="269">
        <f t="shared" si="209"/>
        <v>7.8707960476549683</v>
      </c>
      <c r="AR319" s="270">
        <f t="shared" si="210"/>
        <v>120.31073958558308</v>
      </c>
      <c r="AS319" s="138">
        <v>129.93559875242971</v>
      </c>
      <c r="AT319" s="138">
        <v>120.31073958558308</v>
      </c>
      <c r="AU319" s="269">
        <f t="shared" ref="AU319:AU406" si="243">AT319/100*8</f>
        <v>9.6248591668466457</v>
      </c>
      <c r="AV319" s="270">
        <f t="shared" ref="AV319:AV406" si="244">AT319+AU319</f>
        <v>129.93559875242971</v>
      </c>
      <c r="AW319" s="271">
        <f t="shared" ref="AW319:AW406" si="245">AS319/100*8</f>
        <v>10.394847900194376</v>
      </c>
      <c r="AX319" s="271">
        <f t="shared" ref="AX319:AX406" si="246">AS319+AW319</f>
        <v>140.33044665262409</v>
      </c>
      <c r="AY319" s="138">
        <v>140.33044665262409</v>
      </c>
      <c r="AZ319" s="271">
        <f t="shared" ref="AZ319:AZ402" si="247">AY319/100*9</f>
        <v>12.629740198736167</v>
      </c>
      <c r="BA319" s="271">
        <f t="shared" ref="BA319:BA402" si="248">AY319+AZ319</f>
        <v>152.96018685136025</v>
      </c>
      <c r="BB319" s="138">
        <v>152.96018685136025</v>
      </c>
      <c r="BC319" s="271">
        <f t="shared" si="239"/>
        <v>13.766416816622423</v>
      </c>
      <c r="BD319" s="271">
        <f t="shared" si="240"/>
        <v>166.72660366798266</v>
      </c>
      <c r="BE319" s="138">
        <v>166.72660366798266</v>
      </c>
      <c r="BF319" s="271">
        <f t="shared" si="241"/>
        <v>15.00539433011844</v>
      </c>
      <c r="BG319" s="271">
        <f t="shared" si="242"/>
        <v>181.73199799810109</v>
      </c>
      <c r="BH319" s="138">
        <v>203.53983775787322</v>
      </c>
      <c r="BI319" s="138">
        <v>181.73199799810109</v>
      </c>
      <c r="BJ319" s="271">
        <f t="shared" si="235"/>
        <v>21.807839759772129</v>
      </c>
      <c r="BK319" s="271">
        <f t="shared" si="236"/>
        <v>203.53983775787322</v>
      </c>
      <c r="BL319" s="271">
        <f t="shared" si="237"/>
        <v>8.1415935103149284</v>
      </c>
      <c r="BM319" s="271">
        <f t="shared" si="238"/>
        <v>211.68143126818813</v>
      </c>
      <c r="BN319" s="138">
        <v>222.26550283159753</v>
      </c>
      <c r="BO319" s="138">
        <v>211.68143126818813</v>
      </c>
      <c r="BP319" s="271">
        <f t="shared" si="220"/>
        <v>10.584071563409408</v>
      </c>
      <c r="BQ319" s="271">
        <f t="shared" si="221"/>
        <v>222.26550283159753</v>
      </c>
      <c r="BR319" s="271">
        <f t="shared" si="222"/>
        <v>28.89451536810768</v>
      </c>
      <c r="BS319" s="271">
        <f t="shared" si="223"/>
        <v>251.16001819970521</v>
      </c>
      <c r="BT319" s="138">
        <v>263.71801910969049</v>
      </c>
      <c r="BU319" s="269">
        <f t="shared" si="224"/>
        <v>39.557702866453575</v>
      </c>
      <c r="BV319" s="138">
        <v>251.16001819970521</v>
      </c>
      <c r="BW319" s="271">
        <f t="shared" si="225"/>
        <v>12.55800090998526</v>
      </c>
      <c r="BX319" s="271">
        <f t="shared" si="226"/>
        <v>263.71801910969049</v>
      </c>
      <c r="BY319" s="272">
        <f t="shared" si="227"/>
        <v>303.27572197614404</v>
      </c>
      <c r="BZ319" s="269"/>
    </row>
    <row r="320" spans="1:78" ht="16.5" customHeight="1" thickBot="1" x14ac:dyDescent="0.35">
      <c r="A320" s="5"/>
      <c r="B320" s="92" t="s">
        <v>594</v>
      </c>
      <c r="C320" s="99">
        <v>1388</v>
      </c>
      <c r="D320" s="100" t="s">
        <v>42</v>
      </c>
      <c r="E320" s="100" t="s">
        <v>795</v>
      </c>
      <c r="F320" s="101">
        <v>34</v>
      </c>
      <c r="G320" s="101">
        <v>47</v>
      </c>
      <c r="H320" s="101">
        <v>7</v>
      </c>
      <c r="I320" s="102" t="s">
        <v>8</v>
      </c>
      <c r="J320" s="93">
        <f t="shared" si="233"/>
        <v>6308.1224954398804</v>
      </c>
      <c r="K320" s="64">
        <v>199.79624268480217</v>
      </c>
      <c r="M320" s="136">
        <v>58.152929240000006</v>
      </c>
      <c r="N320" s="136">
        <v>54.861254000000002</v>
      </c>
      <c r="O320" s="129">
        <f t="shared" si="231"/>
        <v>3.29167524</v>
      </c>
      <c r="P320" s="132">
        <f t="shared" si="215"/>
        <v>58.152929240000006</v>
      </c>
      <c r="Q320" s="129">
        <f t="shared" si="216"/>
        <v>7.5598808012000012</v>
      </c>
      <c r="R320" s="132">
        <f t="shared" si="217"/>
        <v>65.712810041200001</v>
      </c>
      <c r="S320" s="136">
        <v>65.712810041200001</v>
      </c>
      <c r="T320" s="129">
        <f t="shared" si="218"/>
        <v>6.5712810041199994</v>
      </c>
      <c r="U320" s="133">
        <f t="shared" si="219"/>
        <v>72.284091045319997</v>
      </c>
      <c r="V320" s="136">
        <v>72.284091045319997</v>
      </c>
      <c r="W320" s="129">
        <f t="shared" si="213"/>
        <v>4.3370454627191997</v>
      </c>
      <c r="X320" s="132">
        <f t="shared" si="214"/>
        <v>76.6211365080392</v>
      </c>
      <c r="Y320" s="136">
        <v>76.6211365080392</v>
      </c>
      <c r="Z320" s="129">
        <f t="shared" si="211"/>
        <v>6.129690920643136</v>
      </c>
      <c r="AA320" s="132">
        <f t="shared" si="212"/>
        <v>82.750827428682342</v>
      </c>
      <c r="AB320" s="132">
        <f t="shared" si="234"/>
        <v>326.27772846944163</v>
      </c>
      <c r="AC320" s="136">
        <v>82.750827428682342</v>
      </c>
      <c r="AD320" s="129">
        <f t="shared" si="207"/>
        <v>8.2750827428682339</v>
      </c>
      <c r="AE320" s="134">
        <f t="shared" si="208"/>
        <v>91.025910171550578</v>
      </c>
      <c r="AF320" s="136">
        <v>97.397723883559124</v>
      </c>
      <c r="AG320" s="136">
        <v>91.025910171550578</v>
      </c>
      <c r="AH320" s="129">
        <f t="shared" si="205"/>
        <v>6.3718137120085405</v>
      </c>
      <c r="AI320" s="132">
        <f t="shared" si="206"/>
        <v>97.397723883559124</v>
      </c>
      <c r="AK320" s="132">
        <f t="shared" si="201"/>
        <v>14.60965858253387</v>
      </c>
      <c r="AL320" s="134">
        <f t="shared" si="202"/>
        <v>112.00738246609299</v>
      </c>
      <c r="AM320" s="129">
        <f t="shared" si="203"/>
        <v>26.10221827755533</v>
      </c>
      <c r="AN320" s="134">
        <f t="shared" si="204"/>
        <v>352.37994674699695</v>
      </c>
      <c r="AO320" s="269"/>
      <c r="AP320" s="138">
        <v>120.96797306338043</v>
      </c>
      <c r="AQ320" s="269">
        <f t="shared" si="209"/>
        <v>8.4677581144366307</v>
      </c>
      <c r="AR320" s="270">
        <f t="shared" si="210"/>
        <v>129.43573117781705</v>
      </c>
      <c r="AS320" s="138">
        <v>139.79058967204242</v>
      </c>
      <c r="AT320" s="138">
        <v>129.43573117781705</v>
      </c>
      <c r="AU320" s="269">
        <f t="shared" si="243"/>
        <v>10.354858494225363</v>
      </c>
      <c r="AV320" s="270">
        <f t="shared" si="244"/>
        <v>139.79058967204242</v>
      </c>
      <c r="AW320" s="271">
        <f t="shared" si="245"/>
        <v>11.183247173763393</v>
      </c>
      <c r="AX320" s="271">
        <f t="shared" si="246"/>
        <v>150.97383684580581</v>
      </c>
      <c r="AY320" s="138">
        <v>150.97383684580581</v>
      </c>
      <c r="AZ320" s="271">
        <f t="shared" si="247"/>
        <v>13.587645316122522</v>
      </c>
      <c r="BA320" s="271">
        <f t="shared" si="248"/>
        <v>164.56148216192832</v>
      </c>
      <c r="BB320" s="138">
        <v>164.56148216192832</v>
      </c>
      <c r="BC320" s="271">
        <f t="shared" si="239"/>
        <v>14.810533394573548</v>
      </c>
      <c r="BD320" s="271">
        <f t="shared" si="240"/>
        <v>179.37201555650188</v>
      </c>
      <c r="BE320" s="138">
        <v>179.37201555650188</v>
      </c>
      <c r="BF320" s="271">
        <f t="shared" si="241"/>
        <v>16.143481400085168</v>
      </c>
      <c r="BG320" s="271">
        <f t="shared" si="242"/>
        <v>195.51549695658704</v>
      </c>
      <c r="BH320" s="138">
        <v>218.97735659137749</v>
      </c>
      <c r="BI320" s="138">
        <v>195.51549695658704</v>
      </c>
      <c r="BJ320" s="271">
        <f t="shared" si="235"/>
        <v>23.461859634790446</v>
      </c>
      <c r="BK320" s="271">
        <f t="shared" si="236"/>
        <v>218.97735659137749</v>
      </c>
      <c r="BL320" s="271">
        <f t="shared" si="237"/>
        <v>8.7590942636550988</v>
      </c>
      <c r="BM320" s="271">
        <f t="shared" si="238"/>
        <v>227.73645085503259</v>
      </c>
      <c r="BN320" s="138">
        <v>239.1232733977842</v>
      </c>
      <c r="BO320" s="138">
        <v>227.73645085503259</v>
      </c>
      <c r="BP320" s="271">
        <f t="shared" si="220"/>
        <v>11.386822542751629</v>
      </c>
      <c r="BQ320" s="271">
        <f t="shared" si="221"/>
        <v>239.1232733977842</v>
      </c>
      <c r="BR320" s="271">
        <f t="shared" si="222"/>
        <v>31.086025541711948</v>
      </c>
      <c r="BS320" s="271">
        <f t="shared" si="223"/>
        <v>270.20929893949614</v>
      </c>
      <c r="BT320" s="138">
        <v>283.71976388647096</v>
      </c>
      <c r="BU320" s="269">
        <f t="shared" si="224"/>
        <v>42.557964582970648</v>
      </c>
      <c r="BV320" s="138">
        <v>270.20929893949614</v>
      </c>
      <c r="BW320" s="271">
        <f t="shared" si="225"/>
        <v>13.510464946974807</v>
      </c>
      <c r="BX320" s="271">
        <f t="shared" si="226"/>
        <v>283.71976388647096</v>
      </c>
      <c r="BY320" s="272">
        <f t="shared" si="227"/>
        <v>326.27772846944163</v>
      </c>
      <c r="BZ320" s="269"/>
    </row>
    <row r="321" spans="1:78" ht="16.5" customHeight="1" x14ac:dyDescent="0.3">
      <c r="A321" s="5"/>
      <c r="B321" s="89" t="s">
        <v>348</v>
      </c>
      <c r="C321" s="103">
        <v>6677</v>
      </c>
      <c r="D321" s="104" t="s">
        <v>16</v>
      </c>
      <c r="E321" s="90" t="s">
        <v>239</v>
      </c>
      <c r="F321" s="105">
        <v>70</v>
      </c>
      <c r="G321" s="105">
        <v>90</v>
      </c>
      <c r="H321" s="105">
        <v>10</v>
      </c>
      <c r="I321" s="106" t="s">
        <v>9</v>
      </c>
      <c r="J321" s="91">
        <f t="shared" ref="J321:J331" si="249">K322*$K$6</f>
        <v>9641.2787325771988</v>
      </c>
      <c r="K321" s="64">
        <v>305.89999999999998</v>
      </c>
      <c r="M321" s="136">
        <v>64.500819800000002</v>
      </c>
      <c r="N321" s="136">
        <v>60.849830000000004</v>
      </c>
      <c r="O321" s="129">
        <f t="shared" si="231"/>
        <v>3.6509898000000005</v>
      </c>
      <c r="P321" s="132">
        <f t="shared" si="215"/>
        <v>64.500819800000002</v>
      </c>
      <c r="Q321" s="129">
        <f t="shared" si="216"/>
        <v>8.3851065739999999</v>
      </c>
      <c r="R321" s="132">
        <f t="shared" si="217"/>
        <v>72.885926374000007</v>
      </c>
      <c r="S321" s="136">
        <v>72.885926374000007</v>
      </c>
      <c r="T321" s="129">
        <f t="shared" si="218"/>
        <v>7.2885926374000007</v>
      </c>
      <c r="U321" s="133">
        <f t="shared" si="219"/>
        <v>80.174519011400008</v>
      </c>
      <c r="V321" s="136">
        <v>80.174519011400008</v>
      </c>
      <c r="W321" s="129">
        <f t="shared" si="213"/>
        <v>4.8104711406840002</v>
      </c>
      <c r="X321" s="132">
        <f t="shared" si="214"/>
        <v>84.984990152084009</v>
      </c>
      <c r="Y321" s="136">
        <v>84.984990152084009</v>
      </c>
      <c r="Z321" s="129">
        <f t="shared" si="211"/>
        <v>6.7987992121667205</v>
      </c>
      <c r="AA321" s="132">
        <f t="shared" si="212"/>
        <v>91.783789364250737</v>
      </c>
      <c r="AB321" s="132">
        <f t="shared" si="234"/>
        <v>375.43</v>
      </c>
      <c r="AC321" s="136">
        <v>91.783789364250737</v>
      </c>
      <c r="AD321" s="129">
        <f t="shared" si="207"/>
        <v>9.178378936425073</v>
      </c>
      <c r="AE321" s="134">
        <f t="shared" si="208"/>
        <v>100.96216830067581</v>
      </c>
      <c r="AF321" s="136">
        <v>108.02952008172312</v>
      </c>
      <c r="AG321" s="136">
        <v>100.96216830067581</v>
      </c>
      <c r="AH321" s="129">
        <f t="shared" si="205"/>
        <v>7.0673517810473072</v>
      </c>
      <c r="AI321" s="132">
        <f t="shared" si="206"/>
        <v>108.02952008172312</v>
      </c>
      <c r="AK321" s="132">
        <f t="shared" si="201"/>
        <v>16.204428012258468</v>
      </c>
      <c r="AL321" s="134">
        <f t="shared" si="202"/>
        <v>124.23394809398158</v>
      </c>
      <c r="AM321" s="129">
        <f t="shared" si="203"/>
        <v>30.034400000000002</v>
      </c>
      <c r="AN321" s="134">
        <f t="shared" si="204"/>
        <v>405.46440000000001</v>
      </c>
      <c r="AO321" s="269"/>
      <c r="AP321" s="138">
        <v>134.1726639415001</v>
      </c>
      <c r="AQ321" s="269">
        <f t="shared" si="209"/>
        <v>9.3920864759050087</v>
      </c>
      <c r="AR321" s="270">
        <f t="shared" si="210"/>
        <v>143.56475041740512</v>
      </c>
      <c r="AS321" s="138">
        <v>155.04993045079755</v>
      </c>
      <c r="AT321" s="138">
        <v>143.56475041740512</v>
      </c>
      <c r="AU321" s="269">
        <f t="shared" si="243"/>
        <v>11.48518003339241</v>
      </c>
      <c r="AV321" s="270">
        <f t="shared" si="244"/>
        <v>155.04993045079755</v>
      </c>
      <c r="AW321" s="271">
        <f t="shared" si="245"/>
        <v>12.403994436063805</v>
      </c>
      <c r="AX321" s="271">
        <f t="shared" si="246"/>
        <v>167.45392488686136</v>
      </c>
      <c r="AY321" s="138">
        <v>167.45392488686136</v>
      </c>
      <c r="AZ321" s="271">
        <f t="shared" si="247"/>
        <v>15.070853239817522</v>
      </c>
      <c r="BA321" s="271">
        <f t="shared" si="248"/>
        <v>182.52477812667888</v>
      </c>
      <c r="BB321" s="138">
        <v>182.52477812667888</v>
      </c>
      <c r="BC321" s="271">
        <f t="shared" si="239"/>
        <v>16.427230031401098</v>
      </c>
      <c r="BD321" s="271">
        <f t="shared" si="240"/>
        <v>198.95200815807999</v>
      </c>
      <c r="BE321" s="138">
        <v>198.95200815807999</v>
      </c>
      <c r="BF321" s="271">
        <f t="shared" si="241"/>
        <v>17.9056807342272</v>
      </c>
      <c r="BG321" s="271">
        <f t="shared" si="242"/>
        <v>216.85768889230718</v>
      </c>
      <c r="BH321" s="138">
        <v>242.88061155938405</v>
      </c>
      <c r="BI321" s="138">
        <v>216.85768889230718</v>
      </c>
      <c r="BJ321" s="271">
        <f t="shared" si="235"/>
        <v>26.022922667076863</v>
      </c>
      <c r="BK321" s="271">
        <f t="shared" si="236"/>
        <v>242.88061155938405</v>
      </c>
      <c r="BL321" s="271">
        <f t="shared" si="237"/>
        <v>9.7152244623753621</v>
      </c>
      <c r="BM321" s="271">
        <f t="shared" si="238"/>
        <v>252.59583602175942</v>
      </c>
      <c r="BN321" s="138">
        <v>265.2256278228474</v>
      </c>
      <c r="BO321" s="138">
        <v>252.59583602175942</v>
      </c>
      <c r="BP321" s="271">
        <f t="shared" si="220"/>
        <v>12.62979180108797</v>
      </c>
      <c r="BQ321" s="271">
        <f t="shared" si="221"/>
        <v>265.2256278228474</v>
      </c>
      <c r="BR321" s="271">
        <f t="shared" si="222"/>
        <v>34.479331616970164</v>
      </c>
      <c r="BS321" s="271">
        <f t="shared" si="223"/>
        <v>299.70495943981757</v>
      </c>
      <c r="BT321" s="138">
        <v>314.69020741180844</v>
      </c>
      <c r="BU321" s="269">
        <f t="shared" si="224"/>
        <v>47.203531111771269</v>
      </c>
      <c r="BV321" s="138">
        <v>299.70495943981757</v>
      </c>
      <c r="BW321" s="271">
        <f t="shared" si="225"/>
        <v>14.985247971990878</v>
      </c>
      <c r="BX321" s="271">
        <f t="shared" si="226"/>
        <v>314.69020741180844</v>
      </c>
      <c r="BY321" s="272">
        <f t="shared" si="227"/>
        <v>361.89373852357971</v>
      </c>
      <c r="BZ321" s="269"/>
    </row>
    <row r="322" spans="1:78" ht="16.5" customHeight="1" x14ac:dyDescent="0.3">
      <c r="A322" s="5"/>
      <c r="B322" s="92" t="s">
        <v>448</v>
      </c>
      <c r="C322" s="95">
        <v>8002</v>
      </c>
      <c r="D322" s="88" t="s">
        <v>16</v>
      </c>
      <c r="E322" s="88" t="s">
        <v>240</v>
      </c>
      <c r="F322" s="96">
        <v>80</v>
      </c>
      <c r="G322" s="96">
        <v>100</v>
      </c>
      <c r="H322" s="96">
        <v>12</v>
      </c>
      <c r="I322" s="97" t="s">
        <v>9</v>
      </c>
      <c r="J322" s="93">
        <f t="shared" si="249"/>
        <v>10571.986983348001</v>
      </c>
      <c r="K322" s="57">
        <v>305.36681347553497</v>
      </c>
      <c r="M322" s="137">
        <v>66.55667072</v>
      </c>
      <c r="N322" s="137">
        <v>62.789312000000002</v>
      </c>
      <c r="O322" s="129">
        <f t="shared" si="231"/>
        <v>3.7673587199999998</v>
      </c>
      <c r="P322" s="132">
        <f t="shared" si="215"/>
        <v>66.55667072</v>
      </c>
      <c r="Q322" s="129">
        <f t="shared" si="216"/>
        <v>8.6523671936</v>
      </c>
      <c r="R322" s="132">
        <f t="shared" si="217"/>
        <v>75.2090379136</v>
      </c>
      <c r="S322" s="137">
        <v>75.2090379136</v>
      </c>
      <c r="T322" s="129">
        <f t="shared" si="218"/>
        <v>7.5209037913599994</v>
      </c>
      <c r="U322" s="133">
        <f t="shared" si="219"/>
        <v>82.729941704959998</v>
      </c>
      <c r="V322" s="137">
        <v>82.729941704959998</v>
      </c>
      <c r="W322" s="129">
        <f t="shared" si="213"/>
        <v>4.9637965022975994</v>
      </c>
      <c r="X322" s="132">
        <f t="shared" si="214"/>
        <v>87.693738207257596</v>
      </c>
      <c r="Y322" s="137">
        <v>87.693738207257596</v>
      </c>
      <c r="Z322" s="129">
        <f t="shared" si="211"/>
        <v>7.0154990565806079</v>
      </c>
      <c r="AA322" s="132">
        <f t="shared" si="212"/>
        <v>94.709237263838205</v>
      </c>
      <c r="AB322" s="132">
        <f t="shared" si="234"/>
        <v>373.42846905247643</v>
      </c>
      <c r="AC322" s="137">
        <v>94.709237263838205</v>
      </c>
      <c r="AD322" s="129">
        <f t="shared" si="207"/>
        <v>9.4709237263838215</v>
      </c>
      <c r="AE322" s="134">
        <f t="shared" si="208"/>
        <v>104.18016099022202</v>
      </c>
      <c r="AF322" s="137">
        <v>111.47277225953756</v>
      </c>
      <c r="AG322" s="137">
        <v>104.18016099022202</v>
      </c>
      <c r="AH322" s="129">
        <f t="shared" si="205"/>
        <v>7.2926112693155414</v>
      </c>
      <c r="AI322" s="132">
        <f t="shared" si="206"/>
        <v>111.47277225953756</v>
      </c>
      <c r="AK322" s="132">
        <f t="shared" si="201"/>
        <v>16.720915838930633</v>
      </c>
      <c r="AL322" s="134">
        <f t="shared" si="202"/>
        <v>128.19368809846819</v>
      </c>
      <c r="AM322" s="129">
        <f t="shared" si="203"/>
        <v>29.874277524198114</v>
      </c>
      <c r="AN322" s="134">
        <f t="shared" si="204"/>
        <v>403.30274657667456</v>
      </c>
      <c r="AO322" s="269"/>
      <c r="AP322" s="138">
        <v>138.44918314634563</v>
      </c>
      <c r="AQ322" s="269">
        <f t="shared" si="209"/>
        <v>9.6914428202441929</v>
      </c>
      <c r="AR322" s="270">
        <f t="shared" si="210"/>
        <v>148.14062596658982</v>
      </c>
      <c r="AS322" s="138">
        <v>159.99187604391702</v>
      </c>
      <c r="AT322" s="138">
        <v>148.14062596658982</v>
      </c>
      <c r="AU322" s="269">
        <f t="shared" si="243"/>
        <v>11.851250077327187</v>
      </c>
      <c r="AV322" s="270">
        <f t="shared" si="244"/>
        <v>159.99187604391702</v>
      </c>
      <c r="AW322" s="271">
        <f t="shared" si="245"/>
        <v>12.799350083513362</v>
      </c>
      <c r="AX322" s="271">
        <f t="shared" si="246"/>
        <v>172.79122612743038</v>
      </c>
      <c r="AY322" s="138">
        <v>172.79122612743038</v>
      </c>
      <c r="AZ322" s="271">
        <f t="shared" si="247"/>
        <v>15.551210351468734</v>
      </c>
      <c r="BA322" s="271">
        <f t="shared" si="248"/>
        <v>188.34243647889912</v>
      </c>
      <c r="BB322" s="138">
        <v>188.34243647889912</v>
      </c>
      <c r="BC322" s="271">
        <f t="shared" si="239"/>
        <v>16.95081928310092</v>
      </c>
      <c r="BD322" s="271">
        <f t="shared" si="240"/>
        <v>205.29325576200003</v>
      </c>
      <c r="BE322" s="138">
        <v>205.29325576200003</v>
      </c>
      <c r="BF322" s="271">
        <f t="shared" si="241"/>
        <v>18.476393018580001</v>
      </c>
      <c r="BG322" s="271">
        <f t="shared" si="242"/>
        <v>223.76964878058004</v>
      </c>
      <c r="BH322" s="138">
        <v>250.62200663424966</v>
      </c>
      <c r="BI322" s="138">
        <v>223.76964878058004</v>
      </c>
      <c r="BJ322" s="271">
        <f t="shared" si="235"/>
        <v>26.852357853669602</v>
      </c>
      <c r="BK322" s="271">
        <f t="shared" si="236"/>
        <v>250.62200663424966</v>
      </c>
      <c r="BL322" s="271">
        <f t="shared" si="237"/>
        <v>10.024880265369987</v>
      </c>
      <c r="BM322" s="271">
        <f t="shared" si="238"/>
        <v>260.64688689961963</v>
      </c>
      <c r="BN322" s="138">
        <v>273.6792312446006</v>
      </c>
      <c r="BO322" s="138">
        <v>260.64688689961963</v>
      </c>
      <c r="BP322" s="271">
        <f t="shared" si="220"/>
        <v>13.032344344980981</v>
      </c>
      <c r="BQ322" s="271">
        <f t="shared" si="221"/>
        <v>273.6792312446006</v>
      </c>
      <c r="BR322" s="271">
        <f t="shared" si="222"/>
        <v>35.578300061798075</v>
      </c>
      <c r="BS322" s="271">
        <f t="shared" si="223"/>
        <v>309.25753130639868</v>
      </c>
      <c r="BT322" s="138">
        <v>324.72040787171863</v>
      </c>
      <c r="BU322" s="269">
        <f t="shared" si="224"/>
        <v>48.708061180757795</v>
      </c>
      <c r="BV322" s="138">
        <v>309.25753130639868</v>
      </c>
      <c r="BW322" s="271">
        <f t="shared" si="225"/>
        <v>15.462876565319934</v>
      </c>
      <c r="BX322" s="271">
        <f t="shared" si="226"/>
        <v>324.72040787171863</v>
      </c>
      <c r="BY322" s="272">
        <f t="shared" si="227"/>
        <v>373.42846905247643</v>
      </c>
      <c r="BZ322" s="269"/>
    </row>
    <row r="323" spans="1:78" ht="16.5" customHeight="1" x14ac:dyDescent="0.3">
      <c r="A323" s="5"/>
      <c r="B323" s="92" t="s">
        <v>449</v>
      </c>
      <c r="C323" s="95">
        <v>6884</v>
      </c>
      <c r="D323" s="88" t="s">
        <v>16</v>
      </c>
      <c r="E323" s="88" t="s">
        <v>241</v>
      </c>
      <c r="F323" s="96">
        <v>90</v>
      </c>
      <c r="G323" s="96">
        <v>110</v>
      </c>
      <c r="H323" s="96">
        <v>9</v>
      </c>
      <c r="I323" s="97" t="s">
        <v>9</v>
      </c>
      <c r="J323" s="93">
        <f t="shared" si="249"/>
        <v>9932.7960846400001</v>
      </c>
      <c r="K323" s="57">
        <v>334.84500000000003</v>
      </c>
      <c r="L323" s="269"/>
      <c r="M323" s="138"/>
      <c r="N323" s="138"/>
      <c r="O323" s="269"/>
      <c r="P323" s="272"/>
      <c r="Q323" s="269"/>
      <c r="R323" s="272"/>
      <c r="S323" s="138"/>
      <c r="T323" s="269"/>
      <c r="U323" s="274"/>
      <c r="V323" s="138"/>
      <c r="W323" s="269"/>
      <c r="X323" s="272"/>
      <c r="Y323" s="152">
        <v>86</v>
      </c>
      <c r="Z323" s="269">
        <f t="shared" si="211"/>
        <v>6.88</v>
      </c>
      <c r="AA323" s="272">
        <f t="shared" si="212"/>
        <v>92.88</v>
      </c>
      <c r="AB323" s="272">
        <f t="shared" si="234"/>
        <v>366.21598069650008</v>
      </c>
      <c r="AC323" s="152">
        <v>92.88</v>
      </c>
      <c r="AD323" s="269">
        <f t="shared" si="207"/>
        <v>9.2880000000000003</v>
      </c>
      <c r="AE323" s="270">
        <f t="shared" si="208"/>
        <v>102.16799999999999</v>
      </c>
      <c r="AF323" s="152">
        <v>109.31975999999999</v>
      </c>
      <c r="AG323" s="152">
        <v>102.16799999999999</v>
      </c>
      <c r="AH323" s="269">
        <f t="shared" si="205"/>
        <v>7.1517599999999995</v>
      </c>
      <c r="AI323" s="272">
        <f t="shared" si="206"/>
        <v>109.31975999999999</v>
      </c>
      <c r="AJ323" s="269"/>
      <c r="AK323" s="272">
        <f t="shared" si="201"/>
        <v>16.397963999999998</v>
      </c>
      <c r="AL323" s="270">
        <f t="shared" si="202"/>
        <v>125.71772399999999</v>
      </c>
      <c r="AM323" s="269">
        <f t="shared" si="203"/>
        <v>29.297278455720008</v>
      </c>
      <c r="AN323" s="270">
        <f t="shared" si="204"/>
        <v>395.51325915222009</v>
      </c>
      <c r="AO323" s="269"/>
      <c r="AP323" s="152">
        <v>135.77514191999998</v>
      </c>
      <c r="AQ323" s="269">
        <f t="shared" si="209"/>
        <v>9.5042599343999985</v>
      </c>
      <c r="AR323" s="270">
        <f t="shared" si="210"/>
        <v>145.27940185439999</v>
      </c>
      <c r="AS323" s="152">
        <v>156.901754002752</v>
      </c>
      <c r="AT323" s="152">
        <v>145.27940185439999</v>
      </c>
      <c r="AU323" s="269">
        <f t="shared" si="243"/>
        <v>11.622352148352</v>
      </c>
      <c r="AV323" s="270">
        <f t="shared" si="244"/>
        <v>156.901754002752</v>
      </c>
      <c r="AW323" s="271">
        <f t="shared" si="245"/>
        <v>12.552140320220159</v>
      </c>
      <c r="AX323" s="271">
        <f t="shared" si="246"/>
        <v>169.45389432297216</v>
      </c>
      <c r="AY323" s="152">
        <v>169.45389432297216</v>
      </c>
      <c r="AZ323" s="271">
        <f t="shared" si="247"/>
        <v>15.250850489067494</v>
      </c>
      <c r="BA323" s="271">
        <f t="shared" si="248"/>
        <v>184.70474481203965</v>
      </c>
      <c r="BB323" s="152">
        <v>184.70474481203965</v>
      </c>
      <c r="BC323" s="271">
        <f t="shared" si="239"/>
        <v>16.623427033083569</v>
      </c>
      <c r="BD323" s="271">
        <f t="shared" si="240"/>
        <v>201.32817184512322</v>
      </c>
      <c r="BE323" s="152">
        <v>201.32817184512322</v>
      </c>
      <c r="BF323" s="271">
        <f t="shared" si="241"/>
        <v>18.119535466061091</v>
      </c>
      <c r="BG323" s="271">
        <f t="shared" si="242"/>
        <v>219.4477073111843</v>
      </c>
      <c r="BH323" s="152">
        <v>245.78143218852642</v>
      </c>
      <c r="BI323" s="152">
        <v>219.4477073111843</v>
      </c>
      <c r="BJ323" s="271">
        <f t="shared" si="235"/>
        <v>26.333724877342114</v>
      </c>
      <c r="BK323" s="271">
        <f t="shared" si="236"/>
        <v>245.78143218852642</v>
      </c>
      <c r="BL323" s="271">
        <f t="shared" si="237"/>
        <v>9.8312572875410567</v>
      </c>
      <c r="BM323" s="271">
        <f t="shared" si="238"/>
        <v>255.61268947606749</v>
      </c>
      <c r="BN323" s="152">
        <v>268.39332394987088</v>
      </c>
      <c r="BO323" s="152">
        <v>255.61268947606749</v>
      </c>
      <c r="BP323" s="271">
        <f t="shared" si="220"/>
        <v>12.780634473803374</v>
      </c>
      <c r="BQ323" s="271">
        <f t="shared" si="221"/>
        <v>268.39332394987088</v>
      </c>
      <c r="BR323" s="271">
        <f t="shared" si="222"/>
        <v>34.891132113483209</v>
      </c>
      <c r="BS323" s="271">
        <f t="shared" si="223"/>
        <v>303.28445606335407</v>
      </c>
      <c r="BT323" s="152">
        <v>318.44867886652179</v>
      </c>
      <c r="BU323" s="269">
        <f t="shared" si="224"/>
        <v>47.767301829978265</v>
      </c>
      <c r="BV323" s="152">
        <v>303.28445606335407</v>
      </c>
      <c r="BW323" s="271">
        <f t="shared" si="225"/>
        <v>15.164222803167704</v>
      </c>
      <c r="BX323" s="271">
        <f t="shared" si="226"/>
        <v>318.44867886652179</v>
      </c>
      <c r="BY323" s="272">
        <f t="shared" si="227"/>
        <v>366.21598069650008</v>
      </c>
      <c r="BZ323" s="269"/>
    </row>
    <row r="324" spans="1:78" ht="16.5" customHeight="1" x14ac:dyDescent="0.3">
      <c r="A324" s="5"/>
      <c r="B324" s="92" t="s">
        <v>62</v>
      </c>
      <c r="C324" s="95">
        <v>6884</v>
      </c>
      <c r="D324" s="88" t="s">
        <v>16</v>
      </c>
      <c r="E324" s="88" t="s">
        <v>242</v>
      </c>
      <c r="F324" s="96">
        <v>90</v>
      </c>
      <c r="G324" s="96">
        <v>110</v>
      </c>
      <c r="H324" s="96">
        <v>13</v>
      </c>
      <c r="I324" s="97" t="s">
        <v>9</v>
      </c>
      <c r="J324" s="93">
        <f t="shared" si="249"/>
        <v>10359.975776392001</v>
      </c>
      <c r="K324" s="57">
        <v>314.60000000000002</v>
      </c>
      <c r="L324" s="269"/>
      <c r="M324" s="138"/>
      <c r="N324" s="138"/>
      <c r="O324" s="269"/>
      <c r="P324" s="272"/>
      <c r="Q324" s="269"/>
      <c r="R324" s="272"/>
      <c r="S324" s="138"/>
      <c r="T324" s="269"/>
      <c r="U324" s="274"/>
      <c r="V324" s="138"/>
      <c r="W324" s="269"/>
      <c r="X324" s="272"/>
      <c r="Y324" s="152"/>
      <c r="Z324" s="269"/>
      <c r="AA324" s="272"/>
      <c r="AB324" s="272"/>
      <c r="AC324" s="152"/>
      <c r="AD324" s="269"/>
      <c r="AE324" s="270"/>
      <c r="AF324" s="152"/>
      <c r="AG324" s="152"/>
      <c r="AH324" s="269"/>
      <c r="AI324" s="272"/>
      <c r="AJ324" s="269"/>
      <c r="AK324" s="272"/>
      <c r="AL324" s="270"/>
      <c r="AM324" s="269"/>
      <c r="AN324" s="270"/>
      <c r="AO324" s="269"/>
      <c r="AP324" s="152"/>
      <c r="AQ324" s="269"/>
      <c r="AR324" s="270"/>
      <c r="AS324" s="152"/>
      <c r="AT324" s="152"/>
      <c r="AU324" s="269"/>
      <c r="AV324" s="270"/>
      <c r="AW324" s="271"/>
      <c r="AX324" s="271"/>
      <c r="AY324" s="152"/>
      <c r="AZ324" s="271"/>
      <c r="BA324" s="271"/>
      <c r="BB324" s="152"/>
      <c r="BC324" s="271"/>
      <c r="BD324" s="271"/>
      <c r="BE324" s="152"/>
      <c r="BF324" s="271"/>
      <c r="BG324" s="271"/>
      <c r="BH324" s="152"/>
      <c r="BI324" s="152"/>
      <c r="BJ324" s="271"/>
      <c r="BK324" s="271"/>
      <c r="BL324" s="271"/>
      <c r="BM324" s="271"/>
      <c r="BN324" s="269"/>
      <c r="BO324" s="269"/>
      <c r="BP324" s="271">
        <f t="shared" si="220"/>
        <v>0</v>
      </c>
      <c r="BQ324" s="271">
        <f t="shared" si="221"/>
        <v>0</v>
      </c>
      <c r="BR324" s="271">
        <f t="shared" si="222"/>
        <v>0</v>
      </c>
      <c r="BS324" s="271">
        <f t="shared" si="223"/>
        <v>0</v>
      </c>
      <c r="BT324" s="269"/>
      <c r="BU324" s="269">
        <f t="shared" si="224"/>
        <v>0</v>
      </c>
      <c r="BV324" s="269"/>
      <c r="BW324" s="271">
        <f t="shared" si="225"/>
        <v>0</v>
      </c>
      <c r="BX324" s="271">
        <f t="shared" si="226"/>
        <v>0</v>
      </c>
      <c r="BY324" s="272">
        <f t="shared" si="227"/>
        <v>0</v>
      </c>
      <c r="BZ324" s="269"/>
    </row>
    <row r="325" spans="1:78" ht="16.5" customHeight="1" x14ac:dyDescent="0.3">
      <c r="A325" s="5"/>
      <c r="B325" s="92" t="s">
        <v>436</v>
      </c>
      <c r="C325" s="95">
        <v>7483</v>
      </c>
      <c r="D325" s="88" t="s">
        <v>16</v>
      </c>
      <c r="E325" s="88" t="s">
        <v>492</v>
      </c>
      <c r="F325" s="96">
        <v>85</v>
      </c>
      <c r="G325" s="96">
        <v>105</v>
      </c>
      <c r="H325" s="96">
        <v>12</v>
      </c>
      <c r="I325" s="97" t="s">
        <v>9</v>
      </c>
      <c r="J325" s="93">
        <f t="shared" si="249"/>
        <v>9932.7960846400001</v>
      </c>
      <c r="K325" s="57">
        <v>328.13</v>
      </c>
      <c r="L325" s="269"/>
      <c r="M325" s="269"/>
      <c r="N325" s="269"/>
      <c r="O325" s="269">
        <f t="shared" ref="O325" si="250">N325/100*6</f>
        <v>0</v>
      </c>
      <c r="P325" s="272">
        <f t="shared" ref="P325" si="251">N325+O325</f>
        <v>0</v>
      </c>
      <c r="Q325" s="269">
        <f t="shared" ref="Q325" si="252">M325/100*13</f>
        <v>0</v>
      </c>
      <c r="R325" s="272">
        <f t="shared" ref="R325" si="253">M325+Q325</f>
        <v>0</v>
      </c>
      <c r="S325" s="269"/>
      <c r="T325" s="269"/>
      <c r="U325" s="274"/>
      <c r="V325" s="269"/>
      <c r="W325" s="269">
        <f t="shared" ref="W325" si="254">V325/100*6</f>
        <v>0</v>
      </c>
      <c r="X325" s="272">
        <f t="shared" ref="X325" si="255">V325+W325</f>
        <v>0</v>
      </c>
      <c r="Y325" s="269"/>
      <c r="Z325" s="269">
        <f t="shared" ref="Z325" si="256">Y325/100*8</f>
        <v>0</v>
      </c>
      <c r="AA325" s="272">
        <f t="shared" ref="AA325" si="257">Y325+Z325</f>
        <v>0</v>
      </c>
      <c r="AB325" s="272" t="e">
        <f>#REF!</f>
        <v>#REF!</v>
      </c>
      <c r="AC325" s="269"/>
      <c r="AD325" s="269">
        <f t="shared" ref="AD325" si="258">AC325/100*10</f>
        <v>0</v>
      </c>
      <c r="AE325" s="270">
        <f t="shared" ref="AE325" si="259">AC325+AD325</f>
        <v>0</v>
      </c>
      <c r="AF325" s="269"/>
      <c r="AG325" s="269"/>
      <c r="AH325" s="269">
        <f t="shared" ref="AH325" si="260">AG325/100*7</f>
        <v>0</v>
      </c>
      <c r="AI325" s="272">
        <f t="shared" ref="AI325" si="261">AG325+AH325</f>
        <v>0</v>
      </c>
      <c r="AJ325" s="269"/>
      <c r="AK325" s="272"/>
      <c r="AL325" s="270">
        <f t="shared" ref="AL325" si="262">AF325+AK325</f>
        <v>0</v>
      </c>
      <c r="AM325" s="269" t="e">
        <f t="shared" ref="AM325" si="263">AB325/100*8</f>
        <v>#REF!</v>
      </c>
      <c r="AN325" s="270" t="e">
        <f t="shared" ref="AN325" si="264">AB325+AM325</f>
        <v>#REF!</v>
      </c>
      <c r="AO325" s="269"/>
      <c r="AP325" s="269"/>
      <c r="AQ325" s="269">
        <f t="shared" ref="AQ325" si="265">AP325/100*7</f>
        <v>0</v>
      </c>
      <c r="AR325" s="270">
        <f t="shared" ref="AR325" si="266">AP325+AQ325</f>
        <v>0</v>
      </c>
      <c r="AS325" s="269"/>
      <c r="AT325" s="269"/>
      <c r="AU325" s="269">
        <f t="shared" ref="AU325" si="267">AT325/100*8</f>
        <v>0</v>
      </c>
      <c r="AV325" s="270">
        <f t="shared" ref="AV325" si="268">AT325+AU325</f>
        <v>0</v>
      </c>
      <c r="AW325" s="271"/>
      <c r="AX325" s="271"/>
      <c r="AY325" s="269"/>
      <c r="AZ325" s="271">
        <f t="shared" ref="AZ325" si="269">AY325/100*9</f>
        <v>0</v>
      </c>
      <c r="BA325" s="271">
        <f t="shared" ref="BA325" si="270">AY325+AZ325</f>
        <v>0</v>
      </c>
      <c r="BB325" s="269"/>
      <c r="BC325" s="271">
        <f t="shared" ref="BC325" si="271">BB325/100*9</f>
        <v>0</v>
      </c>
      <c r="BD325" s="271">
        <f t="shared" ref="BD325" si="272">BB325+BC325</f>
        <v>0</v>
      </c>
      <c r="BE325" s="269"/>
      <c r="BF325" s="271">
        <f t="shared" ref="BF325" si="273">BE325/100*9</f>
        <v>0</v>
      </c>
      <c r="BG325" s="271">
        <f t="shared" ref="BG325" si="274">BE325+BF325</f>
        <v>0</v>
      </c>
      <c r="BH325" s="269"/>
      <c r="BI325" s="269"/>
      <c r="BJ325" s="271">
        <f t="shared" ref="BJ325" si="275">BI325/100*12</f>
        <v>0</v>
      </c>
      <c r="BK325" s="271">
        <f t="shared" ref="BK325" si="276">BI325+BJ325</f>
        <v>0</v>
      </c>
      <c r="BL325" s="271">
        <f t="shared" ref="BL325" si="277">BH325/100*4</f>
        <v>0</v>
      </c>
      <c r="BM325" s="271">
        <f t="shared" ref="BM325" si="278">BH325+BL325</f>
        <v>0</v>
      </c>
      <c r="BN325" s="269"/>
      <c r="BO325" s="269"/>
      <c r="BP325" s="271">
        <f t="shared" si="220"/>
        <v>0</v>
      </c>
      <c r="BQ325" s="271">
        <f t="shared" si="221"/>
        <v>0</v>
      </c>
      <c r="BR325" s="271">
        <f t="shared" si="222"/>
        <v>0</v>
      </c>
      <c r="BS325" s="271">
        <f t="shared" si="223"/>
        <v>0</v>
      </c>
      <c r="BT325" s="269"/>
      <c r="BU325" s="269">
        <f t="shared" si="224"/>
        <v>0</v>
      </c>
      <c r="BV325" s="269"/>
      <c r="BW325" s="271">
        <f t="shared" si="225"/>
        <v>0</v>
      </c>
      <c r="BX325" s="271">
        <f t="shared" si="226"/>
        <v>0</v>
      </c>
      <c r="BY325" s="272">
        <f t="shared" si="227"/>
        <v>0</v>
      </c>
      <c r="BZ325" s="269"/>
    </row>
    <row r="326" spans="1:78" ht="16.5" customHeight="1" x14ac:dyDescent="0.3">
      <c r="A326" s="5"/>
      <c r="B326" s="92" t="s">
        <v>34</v>
      </c>
      <c r="C326" s="95">
        <v>7483</v>
      </c>
      <c r="D326" s="88" t="s">
        <v>16</v>
      </c>
      <c r="E326" s="88" t="s">
        <v>243</v>
      </c>
      <c r="F326" s="96">
        <v>85</v>
      </c>
      <c r="G326" s="96">
        <v>105</v>
      </c>
      <c r="H326" s="96">
        <v>8</v>
      </c>
      <c r="I326" s="97" t="s">
        <v>9</v>
      </c>
      <c r="J326" s="93">
        <f t="shared" si="249"/>
        <v>10301.494417821052</v>
      </c>
      <c r="K326" s="57">
        <v>314.60000000000002</v>
      </c>
      <c r="L326" s="269"/>
      <c r="M326" s="138">
        <v>23.876724719999999</v>
      </c>
      <c r="N326" s="138">
        <v>22.525212</v>
      </c>
      <c r="O326" s="269">
        <f t="shared" si="231"/>
        <v>1.3515127200000001</v>
      </c>
      <c r="P326" s="272">
        <f t="shared" si="215"/>
        <v>23.876724719999999</v>
      </c>
      <c r="Q326" s="269">
        <f t="shared" si="216"/>
        <v>3.1039742135999999</v>
      </c>
      <c r="R326" s="272">
        <f t="shared" si="217"/>
        <v>26.980698933599999</v>
      </c>
      <c r="S326" s="138">
        <v>26.980698933599999</v>
      </c>
      <c r="T326" s="269">
        <f t="shared" si="218"/>
        <v>2.69806989336</v>
      </c>
      <c r="U326" s="274">
        <f t="shared" si="219"/>
        <v>29.678768826959999</v>
      </c>
      <c r="V326" s="138">
        <v>29.678768826959999</v>
      </c>
      <c r="W326" s="269">
        <f t="shared" si="213"/>
        <v>1.7807261296176</v>
      </c>
      <c r="X326" s="272">
        <f t="shared" si="214"/>
        <v>31.459494956577601</v>
      </c>
      <c r="Y326" s="138">
        <v>31.459494956577601</v>
      </c>
      <c r="Z326" s="269">
        <f t="shared" si="211"/>
        <v>2.516759596526208</v>
      </c>
      <c r="AA326" s="272">
        <f t="shared" si="212"/>
        <v>33.976254553103807</v>
      </c>
      <c r="AB326" s="272">
        <f t="shared" ref="AB326:AB335" si="279">K333</f>
        <v>147.97999999999999</v>
      </c>
      <c r="AC326" s="138">
        <v>33.976254553103807</v>
      </c>
      <c r="AD326" s="269">
        <f t="shared" si="207"/>
        <v>3.3976254553103806</v>
      </c>
      <c r="AE326" s="270">
        <f t="shared" si="208"/>
        <v>37.37388000841419</v>
      </c>
      <c r="AF326" s="138">
        <v>39.990051609003181</v>
      </c>
      <c r="AG326" s="138">
        <v>37.37388000841419</v>
      </c>
      <c r="AH326" s="269">
        <f t="shared" si="205"/>
        <v>2.6161716005889932</v>
      </c>
      <c r="AI326" s="272">
        <f t="shared" si="206"/>
        <v>39.990051609003181</v>
      </c>
      <c r="AJ326" s="269"/>
      <c r="AK326" s="272">
        <f t="shared" si="201"/>
        <v>5.998507741350477</v>
      </c>
      <c r="AL326" s="270">
        <f t="shared" si="202"/>
        <v>45.988559350353661</v>
      </c>
      <c r="AM326" s="269">
        <f t="shared" si="203"/>
        <v>11.8384</v>
      </c>
      <c r="AN326" s="270">
        <f t="shared" si="204"/>
        <v>159.8184</v>
      </c>
      <c r="AO326" s="269"/>
      <c r="AP326" s="138">
        <v>49.667644098381956</v>
      </c>
      <c r="AQ326" s="269">
        <f t="shared" si="209"/>
        <v>3.476735086886737</v>
      </c>
      <c r="AR326" s="270">
        <f t="shared" si="210"/>
        <v>53.14437918526869</v>
      </c>
      <c r="AS326" s="138">
        <v>57.395929520090185</v>
      </c>
      <c r="AT326" s="138">
        <v>53.14437918526869</v>
      </c>
      <c r="AU326" s="269">
        <f t="shared" si="243"/>
        <v>4.2515503348214949</v>
      </c>
      <c r="AV326" s="270">
        <f t="shared" si="244"/>
        <v>57.395929520090185</v>
      </c>
      <c r="AW326" s="271">
        <f t="shared" si="245"/>
        <v>4.5916743616072146</v>
      </c>
      <c r="AX326" s="271">
        <f t="shared" si="246"/>
        <v>61.987603881697396</v>
      </c>
      <c r="AY326" s="138">
        <v>61.987603881697396</v>
      </c>
      <c r="AZ326" s="271">
        <f t="shared" si="247"/>
        <v>5.5788843493527658</v>
      </c>
      <c r="BA326" s="271">
        <f t="shared" si="248"/>
        <v>67.566488231050158</v>
      </c>
      <c r="BB326" s="138">
        <v>67.566488231050158</v>
      </c>
      <c r="BC326" s="271">
        <f t="shared" si="239"/>
        <v>6.0809839407945141</v>
      </c>
      <c r="BD326" s="271">
        <f t="shared" si="240"/>
        <v>73.647472171844669</v>
      </c>
      <c r="BE326" s="138">
        <v>73.647472171844669</v>
      </c>
      <c r="BF326" s="271">
        <f t="shared" si="241"/>
        <v>6.6282724954660193</v>
      </c>
      <c r="BG326" s="271">
        <f t="shared" si="242"/>
        <v>80.27574466731069</v>
      </c>
      <c r="BH326" s="138">
        <v>89.908834027387968</v>
      </c>
      <c r="BI326" s="138">
        <v>80.27574466731069</v>
      </c>
      <c r="BJ326" s="271">
        <f t="shared" si="235"/>
        <v>9.6330893600772818</v>
      </c>
      <c r="BK326" s="271">
        <f t="shared" si="236"/>
        <v>89.908834027387968</v>
      </c>
      <c r="BL326" s="271">
        <f t="shared" si="237"/>
        <v>3.5963533610955185</v>
      </c>
      <c r="BM326" s="271">
        <f t="shared" si="238"/>
        <v>93.505187388483492</v>
      </c>
      <c r="BN326" s="138">
        <v>98.18044675790766</v>
      </c>
      <c r="BO326" s="138">
        <v>93.505187388483492</v>
      </c>
      <c r="BP326" s="271">
        <f t="shared" si="220"/>
        <v>4.6752593694241744</v>
      </c>
      <c r="BQ326" s="271">
        <f t="shared" si="221"/>
        <v>98.18044675790766</v>
      </c>
      <c r="BR326" s="271">
        <f t="shared" si="222"/>
        <v>12.763458078527995</v>
      </c>
      <c r="BS326" s="271">
        <f t="shared" si="223"/>
        <v>110.94390483643565</v>
      </c>
      <c r="BT326" s="138">
        <v>116.49110007825743</v>
      </c>
      <c r="BU326" s="269">
        <f t="shared" si="224"/>
        <v>17.473665011738614</v>
      </c>
      <c r="BV326" s="138">
        <v>110.94390483643565</v>
      </c>
      <c r="BW326" s="271">
        <f t="shared" si="225"/>
        <v>5.5471952418217825</v>
      </c>
      <c r="BX326" s="271">
        <f t="shared" si="226"/>
        <v>116.49110007825743</v>
      </c>
      <c r="BY326" s="272">
        <f t="shared" si="227"/>
        <v>133.96476508999604</v>
      </c>
      <c r="BZ326" s="269"/>
    </row>
    <row r="327" spans="1:78" ht="16.5" customHeight="1" x14ac:dyDescent="0.3">
      <c r="A327" s="5"/>
      <c r="B327" s="92" t="s">
        <v>450</v>
      </c>
      <c r="C327" s="95">
        <v>9656</v>
      </c>
      <c r="D327" s="88" t="s">
        <v>16</v>
      </c>
      <c r="E327" s="88" t="s">
        <v>244</v>
      </c>
      <c r="F327" s="96">
        <v>85</v>
      </c>
      <c r="G327" s="96">
        <v>105</v>
      </c>
      <c r="H327" s="96" t="s">
        <v>63</v>
      </c>
      <c r="I327" s="97" t="s">
        <v>9</v>
      </c>
      <c r="J327" s="93">
        <f t="shared" si="249"/>
        <v>11853.368194712</v>
      </c>
      <c r="K327" s="57">
        <v>326.27772846944163</v>
      </c>
      <c r="L327" s="269"/>
      <c r="M327" s="138">
        <v>20.771405936617249</v>
      </c>
      <c r="N327" s="138">
        <v>19.595665977940801</v>
      </c>
      <c r="O327" s="269">
        <f t="shared" si="231"/>
        <v>1.1757399586764481</v>
      </c>
      <c r="P327" s="272">
        <f t="shared" si="215"/>
        <v>20.771405936617249</v>
      </c>
      <c r="Q327" s="269">
        <f t="shared" si="216"/>
        <v>2.7002827717602425</v>
      </c>
      <c r="R327" s="272">
        <f t="shared" si="217"/>
        <v>23.471688708377492</v>
      </c>
      <c r="S327" s="138">
        <v>23.471688708377492</v>
      </c>
      <c r="T327" s="269">
        <f t="shared" si="218"/>
        <v>2.3471688708377494</v>
      </c>
      <c r="U327" s="274">
        <f t="shared" si="219"/>
        <v>25.818857579215241</v>
      </c>
      <c r="V327" s="138">
        <v>25.818857579215241</v>
      </c>
      <c r="W327" s="269">
        <f t="shared" si="213"/>
        <v>1.5491314547529145</v>
      </c>
      <c r="X327" s="272">
        <f t="shared" si="214"/>
        <v>27.367989033968154</v>
      </c>
      <c r="Y327" s="138">
        <v>27.367989033968154</v>
      </c>
      <c r="Z327" s="269">
        <f t="shared" si="211"/>
        <v>2.1894391227174523</v>
      </c>
      <c r="AA327" s="272">
        <f t="shared" si="212"/>
        <v>29.557428156685607</v>
      </c>
      <c r="AB327" s="272">
        <f t="shared" si="279"/>
        <v>128.77000000000001</v>
      </c>
      <c r="AC327" s="138">
        <v>29.557428156685607</v>
      </c>
      <c r="AD327" s="269">
        <f t="shared" si="207"/>
        <v>2.9557428156685606</v>
      </c>
      <c r="AE327" s="270">
        <f t="shared" si="208"/>
        <v>32.513170972354168</v>
      </c>
      <c r="AF327" s="138">
        <v>34.789092940418961</v>
      </c>
      <c r="AG327" s="138">
        <v>32.513170972354168</v>
      </c>
      <c r="AH327" s="269">
        <f t="shared" si="205"/>
        <v>2.2759219680647917</v>
      </c>
      <c r="AI327" s="272">
        <f t="shared" si="206"/>
        <v>34.789092940418961</v>
      </c>
      <c r="AJ327" s="269"/>
      <c r="AK327" s="272">
        <f t="shared" si="201"/>
        <v>5.2183639410628437</v>
      </c>
      <c r="AL327" s="270">
        <f t="shared" si="202"/>
        <v>40.007456881481801</v>
      </c>
      <c r="AM327" s="269">
        <f t="shared" si="203"/>
        <v>10.301600000000001</v>
      </c>
      <c r="AN327" s="270">
        <f t="shared" si="204"/>
        <v>139.07160000000002</v>
      </c>
      <c r="AO327" s="269"/>
      <c r="AP327" s="273">
        <v>43.208053432000348</v>
      </c>
      <c r="AQ327" s="129">
        <f t="shared" si="209"/>
        <v>3.0245637402400245</v>
      </c>
      <c r="AR327" s="134">
        <f t="shared" si="210"/>
        <v>46.232617172240374</v>
      </c>
      <c r="AS327" s="131">
        <v>49.931226546019602</v>
      </c>
      <c r="AT327" s="131">
        <v>46.232617172240374</v>
      </c>
      <c r="AU327" s="129">
        <f t="shared" si="243"/>
        <v>3.69860937377923</v>
      </c>
      <c r="AV327" s="134">
        <f t="shared" si="244"/>
        <v>49.931226546019602</v>
      </c>
      <c r="AW327" s="135">
        <f t="shared" si="245"/>
        <v>3.9944981236815682</v>
      </c>
      <c r="AX327" s="135">
        <f t="shared" si="246"/>
        <v>53.925724669701168</v>
      </c>
      <c r="AY327" s="131">
        <v>53.925724669701168</v>
      </c>
      <c r="AZ327" s="135">
        <f t="shared" si="247"/>
        <v>4.8533152202731049</v>
      </c>
      <c r="BA327" s="135">
        <f t="shared" si="248"/>
        <v>58.779039889974271</v>
      </c>
      <c r="BB327" s="131">
        <v>58.779039889974271</v>
      </c>
      <c r="BC327" s="135">
        <f t="shared" si="239"/>
        <v>5.2901135900976843</v>
      </c>
      <c r="BD327" s="135">
        <f t="shared" si="240"/>
        <v>64.069153480071961</v>
      </c>
      <c r="BE327" s="131">
        <v>64.069153480071961</v>
      </c>
      <c r="BF327" s="135">
        <f t="shared" si="241"/>
        <v>5.7662238132064765</v>
      </c>
      <c r="BG327" s="135">
        <f t="shared" si="242"/>
        <v>69.835377293278441</v>
      </c>
      <c r="BH327" s="131">
        <v>78.215622568471858</v>
      </c>
      <c r="BI327" s="131">
        <v>69.835377293278441</v>
      </c>
      <c r="BJ327" s="135">
        <f t="shared" si="235"/>
        <v>8.3802452751934133</v>
      </c>
      <c r="BK327" s="135">
        <f t="shared" si="236"/>
        <v>78.215622568471858</v>
      </c>
      <c r="BL327" s="135">
        <f t="shared" si="237"/>
        <v>3.1286249027388742</v>
      </c>
      <c r="BM327" s="135">
        <f t="shared" si="238"/>
        <v>81.344247471210736</v>
      </c>
      <c r="BN327" s="131">
        <v>85.411459844771272</v>
      </c>
      <c r="BO327" s="131">
        <v>81.344247471210736</v>
      </c>
      <c r="BP327" s="135">
        <f t="shared" si="220"/>
        <v>4.0672123735605368</v>
      </c>
      <c r="BQ327" s="135">
        <f t="shared" si="221"/>
        <v>85.411459844771272</v>
      </c>
      <c r="BR327" s="135">
        <f t="shared" si="222"/>
        <v>11.103489779820265</v>
      </c>
      <c r="BS327" s="135">
        <f t="shared" si="223"/>
        <v>96.514949624591537</v>
      </c>
      <c r="BT327" s="131">
        <v>101.34069710582111</v>
      </c>
      <c r="BU327" s="129">
        <f t="shared" si="224"/>
        <v>15.201104565873164</v>
      </c>
      <c r="BV327" s="131">
        <v>96.514949624591537</v>
      </c>
      <c r="BW327" s="135">
        <f t="shared" si="225"/>
        <v>4.8257474812295769</v>
      </c>
      <c r="BX327" s="135">
        <f t="shared" si="226"/>
        <v>101.34069710582111</v>
      </c>
      <c r="BY327" s="132">
        <f t="shared" si="227"/>
        <v>116.54180167169427</v>
      </c>
    </row>
    <row r="328" spans="1:78" ht="16.5" customHeight="1" x14ac:dyDescent="0.3">
      <c r="A328" s="5"/>
      <c r="B328" s="92" t="s">
        <v>451</v>
      </c>
      <c r="C328" s="95">
        <v>8505</v>
      </c>
      <c r="D328" s="88" t="s">
        <v>16</v>
      </c>
      <c r="E328" s="88" t="s">
        <v>245</v>
      </c>
      <c r="F328" s="309">
        <v>80</v>
      </c>
      <c r="G328" s="309">
        <v>100</v>
      </c>
      <c r="H328" s="309">
        <v>8</v>
      </c>
      <c r="I328" s="98" t="s">
        <v>9</v>
      </c>
      <c r="J328" s="93">
        <f t="shared" si="249"/>
        <v>11790.174301645096</v>
      </c>
      <c r="K328" s="57">
        <v>375.43</v>
      </c>
      <c r="M328" s="131">
        <v>33.208328442926259</v>
      </c>
      <c r="N328" s="131">
        <v>31.328611738609681</v>
      </c>
      <c r="O328" s="129">
        <f t="shared" si="231"/>
        <v>1.8797167043165808</v>
      </c>
      <c r="P328" s="132">
        <f t="shared" si="215"/>
        <v>33.208328442926259</v>
      </c>
      <c r="Q328" s="129">
        <f t="shared" si="216"/>
        <v>4.317082697580414</v>
      </c>
      <c r="R328" s="132">
        <f t="shared" si="217"/>
        <v>37.525411140506677</v>
      </c>
      <c r="S328" s="131">
        <v>37.525411140506677</v>
      </c>
      <c r="T328" s="129">
        <f t="shared" si="218"/>
        <v>3.7525411140506675</v>
      </c>
      <c r="U328" s="133">
        <f t="shared" si="219"/>
        <v>41.277952254557341</v>
      </c>
      <c r="V328" s="131">
        <v>41.277952254557341</v>
      </c>
      <c r="W328" s="129">
        <f t="shared" si="213"/>
        <v>2.4766771352734405</v>
      </c>
      <c r="X328" s="132">
        <f t="shared" si="214"/>
        <v>43.754629389830782</v>
      </c>
      <c r="Y328" s="131">
        <v>43.754629389830782</v>
      </c>
      <c r="Z328" s="129">
        <f t="shared" si="211"/>
        <v>3.5003703511864628</v>
      </c>
      <c r="AA328" s="132">
        <f t="shared" si="212"/>
        <v>47.254999741017244</v>
      </c>
      <c r="AB328" s="132">
        <f t="shared" si="279"/>
        <v>193.291</v>
      </c>
      <c r="AC328" s="131">
        <v>47.254999741017244</v>
      </c>
      <c r="AD328" s="129">
        <f t="shared" si="207"/>
        <v>4.7254999741017247</v>
      </c>
      <c r="AE328" s="134">
        <f t="shared" si="208"/>
        <v>51.980499715118967</v>
      </c>
      <c r="AF328" s="131">
        <v>55.619134695177294</v>
      </c>
      <c r="AG328" s="131">
        <v>51.980499715118967</v>
      </c>
      <c r="AH328" s="129">
        <f t="shared" si="205"/>
        <v>3.6386349800583275</v>
      </c>
      <c r="AI328" s="132">
        <f t="shared" si="206"/>
        <v>55.619134695177294</v>
      </c>
      <c r="AK328" s="132">
        <f t="shared" si="201"/>
        <v>8.3428702042765952</v>
      </c>
      <c r="AL328" s="134">
        <f t="shared" si="202"/>
        <v>63.962004899453888</v>
      </c>
      <c r="AM328" s="129">
        <f t="shared" si="203"/>
        <v>15.463279999999999</v>
      </c>
      <c r="AN328" s="134">
        <f t="shared" si="204"/>
        <v>208.75427999999999</v>
      </c>
      <c r="AP328" s="136">
        <v>69.078965291410199</v>
      </c>
      <c r="AQ328" s="129">
        <f t="shared" si="209"/>
        <v>4.8355275703987139</v>
      </c>
      <c r="AR328" s="134">
        <f t="shared" si="210"/>
        <v>73.91449286180891</v>
      </c>
      <c r="AS328" s="136">
        <v>79.827652290753619</v>
      </c>
      <c r="AT328" s="136">
        <v>73.91449286180891</v>
      </c>
      <c r="AU328" s="129">
        <f t="shared" si="243"/>
        <v>5.9131594289447129</v>
      </c>
      <c r="AV328" s="134">
        <f t="shared" si="244"/>
        <v>79.827652290753619</v>
      </c>
      <c r="AW328" s="135">
        <f t="shared" si="245"/>
        <v>6.3862121832602892</v>
      </c>
      <c r="AX328" s="135">
        <f t="shared" si="246"/>
        <v>86.213864474013903</v>
      </c>
      <c r="AY328" s="136">
        <v>86.213864474013903</v>
      </c>
      <c r="AZ328" s="135">
        <f t="shared" si="247"/>
        <v>7.7592478026612515</v>
      </c>
      <c r="BA328" s="135">
        <f t="shared" si="248"/>
        <v>93.973112276675153</v>
      </c>
      <c r="BB328" s="136">
        <v>93.973112276675153</v>
      </c>
      <c r="BC328" s="135">
        <f t="shared" si="239"/>
        <v>8.4575801049007637</v>
      </c>
      <c r="BD328" s="135">
        <f t="shared" si="240"/>
        <v>102.43069238157591</v>
      </c>
      <c r="BE328" s="136">
        <v>102.43069238157591</v>
      </c>
      <c r="BF328" s="135">
        <f t="shared" si="241"/>
        <v>9.2187623143418325</v>
      </c>
      <c r="BG328" s="135">
        <f t="shared" si="242"/>
        <v>111.64945469591774</v>
      </c>
      <c r="BH328" s="136">
        <v>125.04738925942787</v>
      </c>
      <c r="BI328" s="136">
        <v>111.64945469591774</v>
      </c>
      <c r="BJ328" s="135">
        <f t="shared" si="235"/>
        <v>13.397934563510129</v>
      </c>
      <c r="BK328" s="135">
        <f t="shared" si="236"/>
        <v>125.04738925942787</v>
      </c>
      <c r="BL328" s="135">
        <f t="shared" si="237"/>
        <v>5.0018955703771146</v>
      </c>
      <c r="BM328" s="135">
        <f t="shared" si="238"/>
        <v>130.04928482980498</v>
      </c>
      <c r="BN328" s="136">
        <v>136.55174907129523</v>
      </c>
      <c r="BO328" s="136">
        <v>130.04928482980498</v>
      </c>
      <c r="BP328" s="135">
        <f t="shared" si="220"/>
        <v>6.5024642414902489</v>
      </c>
      <c r="BQ328" s="135">
        <f t="shared" si="221"/>
        <v>136.55174907129523</v>
      </c>
      <c r="BR328" s="135">
        <f t="shared" si="222"/>
        <v>17.751727379268381</v>
      </c>
      <c r="BS328" s="135">
        <f t="shared" si="223"/>
        <v>154.30347645056361</v>
      </c>
      <c r="BT328" s="136">
        <v>162.01865027309179</v>
      </c>
      <c r="BU328" s="129">
        <f t="shared" si="224"/>
        <v>24.30279754096377</v>
      </c>
      <c r="BV328" s="136">
        <v>154.30347645056361</v>
      </c>
      <c r="BW328" s="135">
        <f t="shared" si="225"/>
        <v>7.7151738225281807</v>
      </c>
      <c r="BX328" s="135">
        <f t="shared" si="226"/>
        <v>162.01865027309179</v>
      </c>
      <c r="BY328" s="132">
        <f t="shared" si="227"/>
        <v>186.32144781405557</v>
      </c>
    </row>
    <row r="329" spans="1:78" ht="16.5" customHeight="1" x14ac:dyDescent="0.3">
      <c r="A329" s="5"/>
      <c r="B329" s="92" t="s">
        <v>548</v>
      </c>
      <c r="C329" s="99">
        <v>9771</v>
      </c>
      <c r="D329" s="100" t="s">
        <v>16</v>
      </c>
      <c r="E329" s="100" t="s">
        <v>549</v>
      </c>
      <c r="F329" s="101">
        <v>70</v>
      </c>
      <c r="G329" s="101">
        <v>86</v>
      </c>
      <c r="H329" s="101">
        <v>7</v>
      </c>
      <c r="I329" s="102" t="s">
        <v>9</v>
      </c>
      <c r="J329" s="93">
        <f t="shared" si="249"/>
        <v>11562.456005069274</v>
      </c>
      <c r="K329" s="57">
        <v>373.42846905247643</v>
      </c>
      <c r="M329" s="136">
        <v>43.665792639999999</v>
      </c>
      <c r="N329" s="136">
        <v>41.194144000000001</v>
      </c>
      <c r="O329" s="129">
        <f t="shared" si="231"/>
        <v>2.4716486399999997</v>
      </c>
      <c r="P329" s="132">
        <f t="shared" si="215"/>
        <v>43.665792639999999</v>
      </c>
      <c r="Q329" s="129">
        <f t="shared" si="216"/>
        <v>5.6765530432000002</v>
      </c>
      <c r="R329" s="132">
        <f t="shared" si="217"/>
        <v>49.342345683200001</v>
      </c>
      <c r="S329" s="136">
        <v>49.342345683200001</v>
      </c>
      <c r="T329" s="129">
        <f t="shared" si="218"/>
        <v>4.93423456832</v>
      </c>
      <c r="U329" s="133">
        <f t="shared" si="219"/>
        <v>54.276580251520002</v>
      </c>
      <c r="V329" s="136">
        <v>54.276580251520002</v>
      </c>
      <c r="W329" s="129">
        <f t="shared" si="213"/>
        <v>3.2565948150912001</v>
      </c>
      <c r="X329" s="132">
        <f t="shared" si="214"/>
        <v>57.5331750666112</v>
      </c>
      <c r="Y329" s="136">
        <v>57.5331750666112</v>
      </c>
      <c r="Z329" s="129">
        <f t="shared" si="211"/>
        <v>4.6026540053288958</v>
      </c>
      <c r="AA329" s="132">
        <f t="shared" si="212"/>
        <v>62.135829071940094</v>
      </c>
      <c r="AB329" s="132">
        <f t="shared" si="279"/>
        <v>244.99497825119118</v>
      </c>
      <c r="AC329" s="136">
        <v>62.135829071940094</v>
      </c>
      <c r="AD329" s="129">
        <f t="shared" si="207"/>
        <v>6.2135829071940094</v>
      </c>
      <c r="AE329" s="134">
        <f t="shared" si="208"/>
        <v>68.349411979134103</v>
      </c>
      <c r="AF329" s="136">
        <v>73.133870817673497</v>
      </c>
      <c r="AG329" s="136">
        <v>68.349411979134103</v>
      </c>
      <c r="AH329" s="129">
        <f t="shared" si="205"/>
        <v>4.7844588385393871</v>
      </c>
      <c r="AI329" s="132">
        <f t="shared" si="206"/>
        <v>73.133870817673497</v>
      </c>
      <c r="AK329" s="132">
        <f t="shared" ref="AK329:AK425" si="280">AF329/100*15</f>
        <v>10.970080622651025</v>
      </c>
      <c r="AL329" s="134">
        <f t="shared" ref="AL329:AL425" si="281">AF329+AK329</f>
        <v>84.103951440324522</v>
      </c>
      <c r="AM329" s="129">
        <f t="shared" ref="AM329:AM425" si="282">AB329/100*8</f>
        <v>19.599598260095295</v>
      </c>
      <c r="AN329" s="134">
        <f t="shared" ref="AN329:AN425" si="283">AB329+AM329</f>
        <v>264.5945765112865</v>
      </c>
      <c r="AP329" s="136">
        <v>90.832267555550487</v>
      </c>
      <c r="AQ329" s="129">
        <f t="shared" si="209"/>
        <v>6.3582587288885337</v>
      </c>
      <c r="AR329" s="134">
        <f t="shared" si="210"/>
        <v>97.190526284439017</v>
      </c>
      <c r="AS329" s="136">
        <v>104.96576838719413</v>
      </c>
      <c r="AT329" s="136">
        <v>97.190526284439017</v>
      </c>
      <c r="AU329" s="129">
        <f t="shared" si="243"/>
        <v>7.7752421027551213</v>
      </c>
      <c r="AV329" s="134">
        <f t="shared" si="244"/>
        <v>104.96576838719413</v>
      </c>
      <c r="AW329" s="135">
        <f t="shared" si="245"/>
        <v>8.3972614709755309</v>
      </c>
      <c r="AX329" s="135">
        <f t="shared" si="246"/>
        <v>113.36302985816967</v>
      </c>
      <c r="AY329" s="136">
        <v>113.36302985816967</v>
      </c>
      <c r="AZ329" s="135">
        <f t="shared" si="247"/>
        <v>10.202672687235269</v>
      </c>
      <c r="BA329" s="135">
        <f t="shared" si="248"/>
        <v>123.56570254540493</v>
      </c>
      <c r="BB329" s="136">
        <v>123.56570254540493</v>
      </c>
      <c r="BC329" s="135">
        <f t="shared" si="239"/>
        <v>11.120913229086444</v>
      </c>
      <c r="BD329" s="135">
        <f t="shared" si="240"/>
        <v>134.68661577449137</v>
      </c>
      <c r="BE329" s="136">
        <v>134.68661577449137</v>
      </c>
      <c r="BF329" s="135">
        <f t="shared" si="241"/>
        <v>12.121795419704224</v>
      </c>
      <c r="BG329" s="135">
        <f t="shared" si="242"/>
        <v>146.8084111941956</v>
      </c>
      <c r="BH329" s="136">
        <v>164.42542053749906</v>
      </c>
      <c r="BI329" s="136">
        <v>146.8084111941956</v>
      </c>
      <c r="BJ329" s="135">
        <f t="shared" si="235"/>
        <v>17.617009343303472</v>
      </c>
      <c r="BK329" s="135">
        <f t="shared" si="236"/>
        <v>164.42542053749906</v>
      </c>
      <c r="BL329" s="135">
        <f t="shared" si="237"/>
        <v>6.5770168214999627</v>
      </c>
      <c r="BM329" s="135">
        <f t="shared" si="238"/>
        <v>171.00243735899903</v>
      </c>
      <c r="BN329" s="136">
        <v>179.55255922694897</v>
      </c>
      <c r="BO329" s="136">
        <v>171.00243735899903</v>
      </c>
      <c r="BP329" s="135">
        <f t="shared" si="220"/>
        <v>8.5501218679499509</v>
      </c>
      <c r="BQ329" s="135">
        <f t="shared" si="221"/>
        <v>179.55255922694897</v>
      </c>
      <c r="BR329" s="135">
        <f t="shared" si="222"/>
        <v>23.341832699503367</v>
      </c>
      <c r="BS329" s="135">
        <f t="shared" si="223"/>
        <v>202.89439192645233</v>
      </c>
      <c r="BT329" s="136">
        <v>213.03911152277493</v>
      </c>
      <c r="BU329" s="129">
        <f t="shared" si="224"/>
        <v>31.955866728416243</v>
      </c>
      <c r="BV329" s="136">
        <v>202.89439192645233</v>
      </c>
      <c r="BW329" s="135">
        <f t="shared" si="225"/>
        <v>10.144719596322616</v>
      </c>
      <c r="BX329" s="135">
        <f t="shared" si="226"/>
        <v>213.03911152277493</v>
      </c>
      <c r="BY329" s="132">
        <f t="shared" si="227"/>
        <v>244.99497825119118</v>
      </c>
    </row>
    <row r="330" spans="1:78" ht="16.5" customHeight="1" x14ac:dyDescent="0.3">
      <c r="A330" s="5"/>
      <c r="B330" s="92" t="s">
        <v>663</v>
      </c>
      <c r="C330" s="99"/>
      <c r="D330" s="100" t="s">
        <v>16</v>
      </c>
      <c r="E330" s="100" t="s">
        <v>635</v>
      </c>
      <c r="F330" s="101">
        <v>93</v>
      </c>
      <c r="G330" s="101">
        <v>108</v>
      </c>
      <c r="H330" s="101">
        <v>7</v>
      </c>
      <c r="I330" s="102" t="s">
        <v>9</v>
      </c>
      <c r="J330" s="93">
        <f t="shared" si="249"/>
        <v>14523.478064000001</v>
      </c>
      <c r="K330" s="57">
        <v>366.21598069650008</v>
      </c>
      <c r="M330" s="136">
        <v>33.208328442926259</v>
      </c>
      <c r="N330" s="136">
        <v>31.328611738609681</v>
      </c>
      <c r="O330" s="129">
        <f t="shared" si="231"/>
        <v>1.8797167043165808</v>
      </c>
      <c r="P330" s="132">
        <f t="shared" si="215"/>
        <v>33.208328442926259</v>
      </c>
      <c r="Q330" s="129">
        <f t="shared" si="216"/>
        <v>4.317082697580414</v>
      </c>
      <c r="R330" s="132">
        <f t="shared" si="217"/>
        <v>37.525411140506677</v>
      </c>
      <c r="S330" s="136">
        <v>37.525411140506677</v>
      </c>
      <c r="T330" s="129">
        <f t="shared" si="218"/>
        <v>3.7525411140506675</v>
      </c>
      <c r="U330" s="133">
        <f t="shared" si="219"/>
        <v>41.277952254557341</v>
      </c>
      <c r="V330" s="136">
        <v>41.277952254557341</v>
      </c>
      <c r="W330" s="129">
        <f t="shared" si="213"/>
        <v>2.4766771352734405</v>
      </c>
      <c r="X330" s="132">
        <f t="shared" si="214"/>
        <v>43.754629389830782</v>
      </c>
      <c r="Y330" s="136">
        <v>43.754629389830782</v>
      </c>
      <c r="Z330" s="129">
        <f t="shared" si="211"/>
        <v>3.5003703511864628</v>
      </c>
      <c r="AA330" s="132">
        <f t="shared" si="212"/>
        <v>47.254999741017244</v>
      </c>
      <c r="AB330" s="132">
        <f t="shared" si="279"/>
        <v>186.32144781405557</v>
      </c>
      <c r="AC330" s="136">
        <v>47.254999741017244</v>
      </c>
      <c r="AD330" s="129">
        <f t="shared" si="207"/>
        <v>4.7254999741017247</v>
      </c>
      <c r="AE330" s="134">
        <f t="shared" si="208"/>
        <v>51.980499715118967</v>
      </c>
      <c r="AF330" s="136">
        <v>55.619134695177294</v>
      </c>
      <c r="AG330" s="136">
        <v>51.980499715118967</v>
      </c>
      <c r="AH330" s="129">
        <f t="shared" si="205"/>
        <v>3.6386349800583275</v>
      </c>
      <c r="AI330" s="132">
        <f t="shared" si="206"/>
        <v>55.619134695177294</v>
      </c>
      <c r="AK330" s="132">
        <f t="shared" si="280"/>
        <v>8.3428702042765952</v>
      </c>
      <c r="AL330" s="134">
        <f t="shared" si="281"/>
        <v>63.962004899453888</v>
      </c>
      <c r="AM330" s="129">
        <f t="shared" si="282"/>
        <v>14.905715825124446</v>
      </c>
      <c r="AN330" s="134">
        <f t="shared" si="283"/>
        <v>201.22716363918002</v>
      </c>
      <c r="AP330" s="136">
        <v>69.078965291410199</v>
      </c>
      <c r="AQ330" s="129">
        <f t="shared" si="209"/>
        <v>4.8355275703987139</v>
      </c>
      <c r="AR330" s="134">
        <f t="shared" si="210"/>
        <v>73.91449286180891</v>
      </c>
      <c r="AS330" s="136">
        <v>79.827652290753619</v>
      </c>
      <c r="AT330" s="136">
        <v>73.91449286180891</v>
      </c>
      <c r="AU330" s="129">
        <f t="shared" si="243"/>
        <v>5.9131594289447129</v>
      </c>
      <c r="AV330" s="134">
        <f t="shared" si="244"/>
        <v>79.827652290753619</v>
      </c>
      <c r="AW330" s="135">
        <f t="shared" si="245"/>
        <v>6.3862121832602892</v>
      </c>
      <c r="AX330" s="135">
        <f t="shared" si="246"/>
        <v>86.213864474013903</v>
      </c>
      <c r="AY330" s="136">
        <v>86.213864474013903</v>
      </c>
      <c r="AZ330" s="135">
        <f t="shared" si="247"/>
        <v>7.7592478026612515</v>
      </c>
      <c r="BA330" s="135">
        <f t="shared" si="248"/>
        <v>93.973112276675153</v>
      </c>
      <c r="BB330" s="136">
        <v>93.973112276675153</v>
      </c>
      <c r="BC330" s="135">
        <f t="shared" si="239"/>
        <v>8.4575801049007637</v>
      </c>
      <c r="BD330" s="135">
        <f t="shared" si="240"/>
        <v>102.43069238157591</v>
      </c>
      <c r="BE330" s="136">
        <v>102.43069238157591</v>
      </c>
      <c r="BF330" s="135">
        <f t="shared" si="241"/>
        <v>9.2187623143418325</v>
      </c>
      <c r="BG330" s="135">
        <f t="shared" si="242"/>
        <v>111.64945469591774</v>
      </c>
      <c r="BH330" s="136">
        <v>125.04738925942787</v>
      </c>
      <c r="BI330" s="136">
        <v>111.64945469591774</v>
      </c>
      <c r="BJ330" s="135">
        <f t="shared" si="235"/>
        <v>13.397934563510129</v>
      </c>
      <c r="BK330" s="135">
        <f t="shared" si="236"/>
        <v>125.04738925942787</v>
      </c>
      <c r="BL330" s="135">
        <f t="shared" si="237"/>
        <v>5.0018955703771146</v>
      </c>
      <c r="BM330" s="135">
        <f t="shared" si="238"/>
        <v>130.04928482980498</v>
      </c>
      <c r="BN330" s="136">
        <v>136.55174907129523</v>
      </c>
      <c r="BO330" s="136">
        <v>130.04928482980498</v>
      </c>
      <c r="BP330" s="135">
        <f t="shared" si="220"/>
        <v>6.5024642414902489</v>
      </c>
      <c r="BQ330" s="135">
        <f t="shared" si="221"/>
        <v>136.55174907129523</v>
      </c>
      <c r="BR330" s="135">
        <f t="shared" si="222"/>
        <v>17.751727379268381</v>
      </c>
      <c r="BS330" s="135">
        <f t="shared" si="223"/>
        <v>154.30347645056361</v>
      </c>
      <c r="BT330" s="136">
        <v>162.01865027309179</v>
      </c>
      <c r="BU330" s="129">
        <f t="shared" si="224"/>
        <v>24.30279754096377</v>
      </c>
      <c r="BV330" s="136">
        <v>154.30347645056361</v>
      </c>
      <c r="BW330" s="135">
        <f t="shared" si="225"/>
        <v>7.7151738225281807</v>
      </c>
      <c r="BX330" s="135">
        <f t="shared" si="226"/>
        <v>162.01865027309179</v>
      </c>
      <c r="BY330" s="132">
        <f t="shared" si="227"/>
        <v>186.32144781405557</v>
      </c>
    </row>
    <row r="331" spans="1:78" ht="16.5" customHeight="1" x14ac:dyDescent="0.3">
      <c r="A331" s="5"/>
      <c r="B331" s="92" t="s">
        <v>664</v>
      </c>
      <c r="C331" s="99" t="s">
        <v>695</v>
      </c>
      <c r="D331" s="100" t="s">
        <v>16</v>
      </c>
      <c r="E331" s="100" t="s">
        <v>665</v>
      </c>
      <c r="F331" s="101">
        <v>93</v>
      </c>
      <c r="G331" s="101">
        <v>108</v>
      </c>
      <c r="H331" s="101">
        <v>7</v>
      </c>
      <c r="I331" s="102" t="s">
        <v>9</v>
      </c>
      <c r="J331" s="93">
        <f t="shared" si="249"/>
        <v>29994.139480000002</v>
      </c>
      <c r="K331" s="57">
        <v>460</v>
      </c>
      <c r="M331" s="136">
        <v>31.258552000000002</v>
      </c>
      <c r="N331" s="136">
        <v>29.4892</v>
      </c>
      <c r="O331" s="129">
        <f t="shared" si="231"/>
        <v>1.769352</v>
      </c>
      <c r="P331" s="132">
        <f t="shared" si="215"/>
        <v>31.258552000000002</v>
      </c>
      <c r="Q331" s="129">
        <f t="shared" si="216"/>
        <v>4.0636117599999997</v>
      </c>
      <c r="R331" s="132">
        <f t="shared" si="217"/>
        <v>35.322163760000002</v>
      </c>
      <c r="S331" s="136">
        <v>35.322163760000002</v>
      </c>
      <c r="T331" s="129">
        <f t="shared" si="218"/>
        <v>3.532216376</v>
      </c>
      <c r="U331" s="133">
        <f t="shared" si="219"/>
        <v>38.854380136000003</v>
      </c>
      <c r="V331" s="136">
        <v>38.854380136000003</v>
      </c>
      <c r="W331" s="129">
        <f t="shared" si="213"/>
        <v>2.3312628081600004</v>
      </c>
      <c r="X331" s="132">
        <f t="shared" si="214"/>
        <v>41.185642944160001</v>
      </c>
      <c r="Y331" s="136">
        <v>41.185642944160001</v>
      </c>
      <c r="Z331" s="129">
        <f t="shared" si="211"/>
        <v>3.2948514355328</v>
      </c>
      <c r="AA331" s="132">
        <f t="shared" si="212"/>
        <v>44.4804943796928</v>
      </c>
      <c r="AB331" s="132">
        <f t="shared" si="279"/>
        <v>175.38186769083069</v>
      </c>
      <c r="AC331" s="136">
        <v>44.4804943796928</v>
      </c>
      <c r="AD331" s="129">
        <f t="shared" si="207"/>
        <v>4.4480494379692797</v>
      </c>
      <c r="AE331" s="134">
        <f t="shared" si="208"/>
        <v>48.928543817662081</v>
      </c>
      <c r="AF331" s="136">
        <v>52.353541884898426</v>
      </c>
      <c r="AG331" s="136">
        <v>48.928543817662081</v>
      </c>
      <c r="AH331" s="129">
        <f t="shared" si="205"/>
        <v>3.4249980672363454</v>
      </c>
      <c r="AI331" s="132">
        <f t="shared" si="206"/>
        <v>52.353541884898426</v>
      </c>
      <c r="AK331" s="132">
        <f t="shared" si="280"/>
        <v>7.8530312827347633</v>
      </c>
      <c r="AL331" s="134">
        <f t="shared" si="281"/>
        <v>60.206573167633188</v>
      </c>
      <c r="AM331" s="129">
        <f t="shared" si="282"/>
        <v>14.030549415266455</v>
      </c>
      <c r="AN331" s="134">
        <f t="shared" si="283"/>
        <v>189.41241710609714</v>
      </c>
      <c r="AP331" s="136">
        <v>65.023099021043848</v>
      </c>
      <c r="AQ331" s="129">
        <f t="shared" si="209"/>
        <v>4.5516169314730694</v>
      </c>
      <c r="AR331" s="134">
        <f t="shared" si="210"/>
        <v>69.574715952516911</v>
      </c>
      <c r="AS331" s="136">
        <v>75.140693228718263</v>
      </c>
      <c r="AT331" s="136">
        <v>69.574715952516911</v>
      </c>
      <c r="AU331" s="129">
        <f t="shared" si="243"/>
        <v>5.5659772762013526</v>
      </c>
      <c r="AV331" s="134">
        <f t="shared" si="244"/>
        <v>75.140693228718263</v>
      </c>
      <c r="AW331" s="135">
        <f t="shared" si="245"/>
        <v>6.0112554582974607</v>
      </c>
      <c r="AX331" s="135">
        <f t="shared" si="246"/>
        <v>81.151948687015718</v>
      </c>
      <c r="AY331" s="136">
        <v>81.151948687015718</v>
      </c>
      <c r="AZ331" s="135">
        <f t="shared" si="247"/>
        <v>7.3036753818314146</v>
      </c>
      <c r="BA331" s="135">
        <f t="shared" si="248"/>
        <v>88.455624068847129</v>
      </c>
      <c r="BB331" s="136">
        <v>88.455624068847129</v>
      </c>
      <c r="BC331" s="135">
        <f t="shared" si="239"/>
        <v>7.9610061661962419</v>
      </c>
      <c r="BD331" s="135">
        <f t="shared" si="240"/>
        <v>96.416630235043371</v>
      </c>
      <c r="BE331" s="136">
        <v>96.416630235043371</v>
      </c>
      <c r="BF331" s="135">
        <f t="shared" si="241"/>
        <v>8.6774967211539025</v>
      </c>
      <c r="BG331" s="135">
        <f t="shared" si="242"/>
        <v>105.09412695619727</v>
      </c>
      <c r="BH331" s="136">
        <v>117.70542219094094</v>
      </c>
      <c r="BI331" s="136">
        <v>105.09412695619727</v>
      </c>
      <c r="BJ331" s="135">
        <f t="shared" si="235"/>
        <v>12.611295234743672</v>
      </c>
      <c r="BK331" s="135">
        <f t="shared" si="236"/>
        <v>117.70542219094094</v>
      </c>
      <c r="BL331" s="135">
        <f t="shared" si="237"/>
        <v>4.7082168876376373</v>
      </c>
      <c r="BM331" s="135">
        <f t="shared" si="238"/>
        <v>122.41363907857857</v>
      </c>
      <c r="BN331" s="136">
        <v>128.53432103250751</v>
      </c>
      <c r="BO331" s="136">
        <v>122.41363907857857</v>
      </c>
      <c r="BP331" s="135">
        <f t="shared" si="220"/>
        <v>6.1206819539289281</v>
      </c>
      <c r="BQ331" s="135">
        <f t="shared" si="221"/>
        <v>128.53432103250751</v>
      </c>
      <c r="BR331" s="135">
        <f t="shared" si="222"/>
        <v>16.709461734225975</v>
      </c>
      <c r="BS331" s="135">
        <f t="shared" si="223"/>
        <v>145.24378276673349</v>
      </c>
      <c r="BT331" s="136">
        <v>152.50597190507017</v>
      </c>
      <c r="BU331" s="129">
        <f t="shared" si="224"/>
        <v>22.875895785760523</v>
      </c>
      <c r="BV331" s="136">
        <v>145.24378276673349</v>
      </c>
      <c r="BW331" s="135">
        <f t="shared" si="225"/>
        <v>7.2621891383366748</v>
      </c>
      <c r="BX331" s="135">
        <f t="shared" si="226"/>
        <v>152.50597190507017</v>
      </c>
      <c r="BY331" s="132">
        <f t="shared" si="227"/>
        <v>175.38186769083069</v>
      </c>
    </row>
    <row r="332" spans="1:78" ht="16.5" customHeight="1" thickBot="1" x14ac:dyDescent="0.35">
      <c r="A332" s="5"/>
      <c r="B332" s="92" t="s">
        <v>674</v>
      </c>
      <c r="C332" s="395"/>
      <c r="D332" s="352" t="s">
        <v>16</v>
      </c>
      <c r="E332" s="485" t="s">
        <v>766</v>
      </c>
      <c r="F332" s="361">
        <v>84</v>
      </c>
      <c r="G332" s="361">
        <v>117</v>
      </c>
      <c r="H332" s="361">
        <v>8.5</v>
      </c>
      <c r="I332" s="362" t="s">
        <v>9</v>
      </c>
      <c r="J332" s="368">
        <f>K358*$K$6</f>
        <v>16027.1947808568</v>
      </c>
      <c r="K332" s="57">
        <v>950</v>
      </c>
      <c r="M332" s="137">
        <v>31.258552000000002</v>
      </c>
      <c r="N332" s="137">
        <v>29.4892</v>
      </c>
      <c r="O332" s="129">
        <f t="shared" si="231"/>
        <v>1.769352</v>
      </c>
      <c r="P332" s="132">
        <f t="shared" si="215"/>
        <v>31.258552000000002</v>
      </c>
      <c r="Q332" s="129">
        <f t="shared" si="216"/>
        <v>4.0636117599999997</v>
      </c>
      <c r="R332" s="132">
        <f t="shared" si="217"/>
        <v>35.322163760000002</v>
      </c>
      <c r="S332" s="137">
        <v>35.322163760000002</v>
      </c>
      <c r="T332" s="129">
        <f t="shared" si="218"/>
        <v>3.532216376</v>
      </c>
      <c r="U332" s="133">
        <f t="shared" si="219"/>
        <v>38.854380136000003</v>
      </c>
      <c r="V332" s="137">
        <v>38.854380136000003</v>
      </c>
      <c r="W332" s="129">
        <f t="shared" si="213"/>
        <v>2.3312628081600004</v>
      </c>
      <c r="X332" s="132">
        <f t="shared" si="214"/>
        <v>41.185642944160001</v>
      </c>
      <c r="Y332" s="137">
        <v>41.185642944160001</v>
      </c>
      <c r="Z332" s="129">
        <f t="shared" si="211"/>
        <v>3.2948514355328</v>
      </c>
      <c r="AA332" s="132">
        <f t="shared" si="212"/>
        <v>44.4804943796928</v>
      </c>
      <c r="AB332" s="132">
        <f t="shared" si="279"/>
        <v>175.38186769083069</v>
      </c>
      <c r="AC332" s="137">
        <v>44.4804943796928</v>
      </c>
      <c r="AD332" s="129">
        <f t="shared" si="207"/>
        <v>4.4480494379692797</v>
      </c>
      <c r="AE332" s="134">
        <f t="shared" si="208"/>
        <v>48.928543817662081</v>
      </c>
      <c r="AF332" s="137">
        <v>52.353541884898426</v>
      </c>
      <c r="AG332" s="137">
        <v>48.928543817662081</v>
      </c>
      <c r="AH332" s="129">
        <f t="shared" si="205"/>
        <v>3.4249980672363454</v>
      </c>
      <c r="AI332" s="132">
        <f t="shared" si="206"/>
        <v>52.353541884898426</v>
      </c>
      <c r="AK332" s="132">
        <f t="shared" si="280"/>
        <v>7.8530312827347633</v>
      </c>
      <c r="AL332" s="134">
        <f t="shared" si="281"/>
        <v>60.206573167633188</v>
      </c>
      <c r="AM332" s="129">
        <f t="shared" si="282"/>
        <v>14.030549415266455</v>
      </c>
      <c r="AN332" s="134">
        <f t="shared" si="283"/>
        <v>189.41241710609714</v>
      </c>
      <c r="AP332" s="137">
        <v>65.023099021043848</v>
      </c>
      <c r="AQ332" s="129">
        <f t="shared" ref="AQ332:AQ422" si="284">AP332/100*7</f>
        <v>4.5516169314730694</v>
      </c>
      <c r="AR332" s="134">
        <f t="shared" ref="AR332:AR422" si="285">AP332+AQ332</f>
        <v>69.574715952516911</v>
      </c>
      <c r="AS332" s="137">
        <v>75.140693228718263</v>
      </c>
      <c r="AT332" s="137">
        <v>69.574715952516911</v>
      </c>
      <c r="AU332" s="129">
        <f t="shared" si="243"/>
        <v>5.5659772762013526</v>
      </c>
      <c r="AV332" s="134">
        <f t="shared" si="244"/>
        <v>75.140693228718263</v>
      </c>
      <c r="AW332" s="135">
        <f t="shared" si="245"/>
        <v>6.0112554582974607</v>
      </c>
      <c r="AX332" s="135">
        <f t="shared" si="246"/>
        <v>81.151948687015718</v>
      </c>
      <c r="AY332" s="137">
        <v>81.151948687015718</v>
      </c>
      <c r="AZ332" s="135">
        <f t="shared" si="247"/>
        <v>7.3036753818314146</v>
      </c>
      <c r="BA332" s="135">
        <f t="shared" si="248"/>
        <v>88.455624068847129</v>
      </c>
      <c r="BB332" s="137">
        <v>88.455624068847129</v>
      </c>
      <c r="BC332" s="135">
        <f t="shared" si="239"/>
        <v>7.9610061661962419</v>
      </c>
      <c r="BD332" s="135">
        <f t="shared" si="240"/>
        <v>96.416630235043371</v>
      </c>
      <c r="BE332" s="137">
        <v>96.416630235043371</v>
      </c>
      <c r="BF332" s="135">
        <f t="shared" si="241"/>
        <v>8.6774967211539025</v>
      </c>
      <c r="BG332" s="135">
        <f t="shared" si="242"/>
        <v>105.09412695619727</v>
      </c>
      <c r="BH332" s="137">
        <v>117.70542219094094</v>
      </c>
      <c r="BI332" s="137">
        <v>105.09412695619727</v>
      </c>
      <c r="BJ332" s="135">
        <f t="shared" si="235"/>
        <v>12.611295234743672</v>
      </c>
      <c r="BK332" s="135">
        <f t="shared" si="236"/>
        <v>117.70542219094094</v>
      </c>
      <c r="BL332" s="135">
        <f t="shared" si="237"/>
        <v>4.7082168876376373</v>
      </c>
      <c r="BM332" s="135">
        <f t="shared" si="238"/>
        <v>122.41363907857857</v>
      </c>
      <c r="BN332" s="137">
        <v>128.53432103250751</v>
      </c>
      <c r="BO332" s="137">
        <v>122.41363907857857</v>
      </c>
      <c r="BP332" s="135">
        <f t="shared" si="220"/>
        <v>6.1206819539289281</v>
      </c>
      <c r="BQ332" s="135">
        <f t="shared" si="221"/>
        <v>128.53432103250751</v>
      </c>
      <c r="BR332" s="135">
        <f t="shared" si="222"/>
        <v>16.709461734225975</v>
      </c>
      <c r="BS332" s="135">
        <f t="shared" si="223"/>
        <v>145.24378276673349</v>
      </c>
      <c r="BT332" s="137">
        <v>152.50597190507017</v>
      </c>
      <c r="BU332" s="129">
        <f t="shared" si="224"/>
        <v>22.875895785760523</v>
      </c>
      <c r="BV332" s="137">
        <v>145.24378276673349</v>
      </c>
      <c r="BW332" s="135">
        <f t="shared" si="225"/>
        <v>7.2621891383366748</v>
      </c>
      <c r="BX332" s="135">
        <f t="shared" si="226"/>
        <v>152.50597190507017</v>
      </c>
      <c r="BY332" s="132">
        <f t="shared" si="227"/>
        <v>175.38186769083069</v>
      </c>
    </row>
    <row r="333" spans="1:78" ht="16.5" customHeight="1" thickBot="1" x14ac:dyDescent="0.35">
      <c r="A333" s="5"/>
      <c r="B333" s="89" t="s">
        <v>452</v>
      </c>
      <c r="C333" s="103">
        <v>6153</v>
      </c>
      <c r="D333" s="104" t="s">
        <v>18</v>
      </c>
      <c r="E333" s="90" t="s">
        <v>741</v>
      </c>
      <c r="F333" s="105">
        <v>35</v>
      </c>
      <c r="G333" s="105">
        <v>50</v>
      </c>
      <c r="H333" s="105">
        <v>10</v>
      </c>
      <c r="I333" s="106" t="s">
        <v>8</v>
      </c>
      <c r="J333" s="91">
        <f>K333*$K$6</f>
        <v>4672.1397476319999</v>
      </c>
      <c r="K333" s="57">
        <v>147.97999999999999</v>
      </c>
      <c r="M333" s="139"/>
      <c r="N333" s="139"/>
      <c r="P333" s="132"/>
      <c r="R333" s="132"/>
      <c r="S333" s="139"/>
      <c r="U333" s="133"/>
      <c r="V333" s="139"/>
      <c r="X333" s="132"/>
      <c r="Y333" s="171">
        <v>44</v>
      </c>
      <c r="Z333" s="129">
        <f t="shared" si="211"/>
        <v>3.52</v>
      </c>
      <c r="AA333" s="132">
        <f t="shared" si="212"/>
        <v>47.52</v>
      </c>
      <c r="AB333" s="132">
        <f t="shared" si="279"/>
        <v>187.36631570518605</v>
      </c>
      <c r="AC333" s="171">
        <v>47.52</v>
      </c>
      <c r="AD333" s="129">
        <f t="shared" si="207"/>
        <v>4.7519999999999998</v>
      </c>
      <c r="AE333" s="134">
        <f t="shared" si="208"/>
        <v>52.272000000000006</v>
      </c>
      <c r="AF333" s="171">
        <v>55.931040000000003</v>
      </c>
      <c r="AG333" s="171">
        <v>52.272000000000006</v>
      </c>
      <c r="AH333" s="129">
        <f t="shared" si="205"/>
        <v>3.6590400000000005</v>
      </c>
      <c r="AI333" s="132">
        <f t="shared" si="206"/>
        <v>55.931040000000003</v>
      </c>
      <c r="AK333" s="132">
        <f t="shared" si="280"/>
        <v>8.3896560000000004</v>
      </c>
      <c r="AL333" s="134">
        <f t="shared" si="281"/>
        <v>64.320695999999998</v>
      </c>
      <c r="AM333" s="129">
        <f t="shared" si="282"/>
        <v>14.989305256414884</v>
      </c>
      <c r="AN333" s="134">
        <f t="shared" si="283"/>
        <v>202.35562096160095</v>
      </c>
      <c r="AP333" s="171">
        <v>69.466351680000002</v>
      </c>
      <c r="AQ333" s="129">
        <f t="shared" si="284"/>
        <v>4.8626446176</v>
      </c>
      <c r="AR333" s="134">
        <f t="shared" si="285"/>
        <v>74.3289962976</v>
      </c>
      <c r="AS333" s="171">
        <v>80.275316001408001</v>
      </c>
      <c r="AT333" s="171">
        <v>74.3289962976</v>
      </c>
      <c r="AU333" s="129">
        <f t="shared" si="243"/>
        <v>5.9463197038080002</v>
      </c>
      <c r="AV333" s="134">
        <f t="shared" si="244"/>
        <v>80.275316001408001</v>
      </c>
      <c r="AW333" s="135">
        <f t="shared" si="245"/>
        <v>6.4220252801126403</v>
      </c>
      <c r="AX333" s="135">
        <f t="shared" si="246"/>
        <v>86.697341281520636</v>
      </c>
      <c r="AY333" s="171">
        <v>86.697341281520636</v>
      </c>
      <c r="AZ333" s="135">
        <f t="shared" si="247"/>
        <v>7.8027607153368574</v>
      </c>
      <c r="BA333" s="135">
        <f t="shared" si="248"/>
        <v>94.500101996857495</v>
      </c>
      <c r="BB333" s="171">
        <v>94.500101996857495</v>
      </c>
      <c r="BC333" s="135">
        <f t="shared" si="239"/>
        <v>8.5050091797171756</v>
      </c>
      <c r="BD333" s="135">
        <f t="shared" si="240"/>
        <v>103.00511117657467</v>
      </c>
      <c r="BE333" s="171">
        <v>103.00511117657467</v>
      </c>
      <c r="BF333" s="135">
        <f t="shared" si="241"/>
        <v>9.2704600058917208</v>
      </c>
      <c r="BG333" s="135">
        <f t="shared" si="242"/>
        <v>112.27557118246639</v>
      </c>
      <c r="BH333" s="171">
        <v>125.74863972436236</v>
      </c>
      <c r="BI333" s="171">
        <v>112.27557118246639</v>
      </c>
      <c r="BJ333" s="135">
        <f t="shared" si="235"/>
        <v>13.473068541895966</v>
      </c>
      <c r="BK333" s="135">
        <f t="shared" si="236"/>
        <v>125.74863972436236</v>
      </c>
      <c r="BL333" s="135">
        <f t="shared" si="237"/>
        <v>5.0299455889744946</v>
      </c>
      <c r="BM333" s="135">
        <f t="shared" si="238"/>
        <v>130.77858531333686</v>
      </c>
      <c r="BN333" s="154">
        <v>137.3175145790037</v>
      </c>
      <c r="BO333" s="154">
        <v>130.77858531333686</v>
      </c>
      <c r="BP333" s="135">
        <f t="shared" si="220"/>
        <v>6.5389292656668427</v>
      </c>
      <c r="BQ333" s="135">
        <f t="shared" si="221"/>
        <v>137.3175145790037</v>
      </c>
      <c r="BR333" s="135">
        <f t="shared" si="222"/>
        <v>17.85127689527048</v>
      </c>
      <c r="BS333" s="135">
        <f t="shared" si="223"/>
        <v>155.16879147427417</v>
      </c>
      <c r="BT333" s="154">
        <v>162.92723104798787</v>
      </c>
      <c r="BU333" s="129">
        <f t="shared" si="224"/>
        <v>24.43908465719818</v>
      </c>
      <c r="BV333" s="154">
        <v>155.16879147427417</v>
      </c>
      <c r="BW333" s="135">
        <f t="shared" si="225"/>
        <v>7.7584395737137086</v>
      </c>
      <c r="BX333" s="135">
        <f t="shared" si="226"/>
        <v>162.92723104798787</v>
      </c>
      <c r="BY333" s="132">
        <f t="shared" si="227"/>
        <v>187.36631570518605</v>
      </c>
    </row>
    <row r="334" spans="1:78" ht="16.5" customHeight="1" thickTop="1" x14ac:dyDescent="0.3">
      <c r="A334" s="5"/>
      <c r="B334" s="92" t="s">
        <v>442</v>
      </c>
      <c r="C334" s="95">
        <v>6885</v>
      </c>
      <c r="D334" s="88" t="s">
        <v>18</v>
      </c>
      <c r="E334" s="88" t="s">
        <v>793</v>
      </c>
      <c r="F334" s="309">
        <v>35</v>
      </c>
      <c r="G334" s="309">
        <v>47</v>
      </c>
      <c r="H334" s="309">
        <v>7</v>
      </c>
      <c r="I334" s="98" t="s">
        <v>8</v>
      </c>
      <c r="J334" s="93">
        <f>K334*$K$6</f>
        <v>4065.6266745680005</v>
      </c>
      <c r="K334" s="57">
        <v>128.77000000000001</v>
      </c>
      <c r="M334" s="139"/>
      <c r="N334" s="139"/>
      <c r="P334" s="132"/>
      <c r="R334" s="132"/>
      <c r="S334" s="139"/>
      <c r="U334" s="133"/>
      <c r="V334" s="139"/>
      <c r="X334" s="132"/>
      <c r="Y334" s="173"/>
      <c r="AA334" s="132"/>
      <c r="AB334" s="132">
        <f t="shared" si="279"/>
        <v>346.15</v>
      </c>
      <c r="AC334" s="173"/>
      <c r="AE334" s="134"/>
      <c r="AF334" s="173"/>
      <c r="AG334" s="173"/>
      <c r="AI334" s="132"/>
      <c r="AK334" s="132"/>
      <c r="AL334" s="134"/>
      <c r="AM334" s="129">
        <f t="shared" si="282"/>
        <v>27.691999999999997</v>
      </c>
      <c r="AN334" s="134">
        <f t="shared" si="283"/>
        <v>373.84199999999998</v>
      </c>
      <c r="AP334" s="173"/>
      <c r="AR334" s="134"/>
      <c r="AS334" s="173"/>
      <c r="AT334" s="173"/>
      <c r="AV334" s="134"/>
      <c r="AW334" s="135"/>
      <c r="AX334" s="135"/>
      <c r="AY334" s="173"/>
      <c r="AZ334" s="135"/>
      <c r="BA334" s="135"/>
      <c r="BB334" s="173"/>
      <c r="BC334" s="135"/>
      <c r="BD334" s="135"/>
      <c r="BE334" s="173"/>
      <c r="BF334" s="135"/>
      <c r="BG334" s="135"/>
      <c r="BH334" s="173"/>
      <c r="BI334" s="173"/>
      <c r="BJ334" s="135"/>
      <c r="BK334" s="135"/>
      <c r="BL334" s="135"/>
      <c r="BM334" s="135"/>
      <c r="BN334" s="221"/>
      <c r="BO334" s="221"/>
      <c r="BP334" s="135"/>
      <c r="BQ334" s="135"/>
      <c r="BR334" s="135"/>
      <c r="BS334" s="135"/>
      <c r="BT334" s="221">
        <v>301</v>
      </c>
      <c r="BU334" s="129">
        <f t="shared" si="224"/>
        <v>45.15</v>
      </c>
      <c r="BV334" s="221"/>
      <c r="BW334" s="135"/>
      <c r="BX334" s="135"/>
      <c r="BY334" s="132">
        <f t="shared" si="227"/>
        <v>346.15</v>
      </c>
    </row>
    <row r="335" spans="1:78" ht="16.5" customHeight="1" x14ac:dyDescent="0.3">
      <c r="A335" s="5"/>
      <c r="B335" s="92" t="s">
        <v>453</v>
      </c>
      <c r="C335" s="95">
        <v>6883</v>
      </c>
      <c r="D335" s="88" t="s">
        <v>18</v>
      </c>
      <c r="E335" s="88" t="s">
        <v>493</v>
      </c>
      <c r="F335" s="96">
        <v>50</v>
      </c>
      <c r="G335" s="96">
        <v>68</v>
      </c>
      <c r="H335" s="96">
        <v>9.5</v>
      </c>
      <c r="I335" s="97" t="s">
        <v>8</v>
      </c>
      <c r="J335" s="93">
        <f>K335*$K$6</f>
        <v>6102.7339097144004</v>
      </c>
      <c r="K335" s="57">
        <v>193.291</v>
      </c>
      <c r="M335" s="139"/>
      <c r="N335" s="139"/>
      <c r="P335" s="132"/>
      <c r="R335" s="132"/>
      <c r="S335" s="139"/>
      <c r="U335" s="133"/>
      <c r="V335" s="139"/>
      <c r="X335" s="132"/>
      <c r="Y335" s="173"/>
      <c r="AA335" s="132"/>
      <c r="AB335" s="132">
        <f t="shared" si="279"/>
        <v>714.15</v>
      </c>
      <c r="AC335" s="173"/>
      <c r="AE335" s="134"/>
      <c r="AF335" s="173"/>
      <c r="AG335" s="173"/>
      <c r="AI335" s="132"/>
      <c r="AK335" s="132"/>
      <c r="AL335" s="134"/>
      <c r="AM335" s="129">
        <f t="shared" si="282"/>
        <v>57.131999999999998</v>
      </c>
      <c r="AN335" s="134">
        <f t="shared" si="283"/>
        <v>771.28199999999993</v>
      </c>
      <c r="AP335" s="173"/>
      <c r="AR335" s="134"/>
      <c r="AS335" s="173"/>
      <c r="AT335" s="173"/>
      <c r="AV335" s="134"/>
      <c r="AW335" s="135"/>
      <c r="AX335" s="135"/>
      <c r="AY335" s="173"/>
      <c r="AZ335" s="135"/>
      <c r="BA335" s="135"/>
      <c r="BB335" s="173"/>
      <c r="BC335" s="135"/>
      <c r="BD335" s="135"/>
      <c r="BE335" s="173"/>
      <c r="BF335" s="135"/>
      <c r="BG335" s="135"/>
      <c r="BH335" s="173"/>
      <c r="BI335" s="173"/>
      <c r="BJ335" s="135"/>
      <c r="BK335" s="135"/>
      <c r="BL335" s="135"/>
      <c r="BM335" s="135"/>
      <c r="BN335" s="221"/>
      <c r="BO335" s="221"/>
      <c r="BP335" s="135"/>
      <c r="BQ335" s="135"/>
      <c r="BR335" s="135"/>
      <c r="BS335" s="135"/>
      <c r="BT335" s="221">
        <v>621</v>
      </c>
      <c r="BU335" s="129">
        <f t="shared" ref="BU335:BU398" si="286">BT335/100*15</f>
        <v>93.15</v>
      </c>
      <c r="BV335" s="221"/>
      <c r="BW335" s="135"/>
      <c r="BX335" s="135"/>
      <c r="BY335" s="132">
        <f t="shared" ref="BY335:BY398" si="287">BT335+BU335</f>
        <v>714.15</v>
      </c>
    </row>
    <row r="336" spans="1:78" ht="16.5" customHeight="1" thickBot="1" x14ac:dyDescent="0.35">
      <c r="A336" s="5"/>
      <c r="B336" s="92" t="s">
        <v>454</v>
      </c>
      <c r="C336" s="95">
        <v>5890</v>
      </c>
      <c r="D336" s="88" t="s">
        <v>18</v>
      </c>
      <c r="E336" s="88" t="s">
        <v>251</v>
      </c>
      <c r="F336" s="96">
        <v>52.38</v>
      </c>
      <c r="G336" s="96">
        <v>81</v>
      </c>
      <c r="H336" s="96">
        <v>10</v>
      </c>
      <c r="I336" s="97" t="s">
        <v>8</v>
      </c>
      <c r="J336" s="93">
        <f>K336*$K$6</f>
        <v>7735.1721574376788</v>
      </c>
      <c r="K336" s="57">
        <v>244.99497825119118</v>
      </c>
      <c r="M336" s="139"/>
      <c r="N336" s="139"/>
      <c r="P336" s="132"/>
      <c r="R336" s="132"/>
      <c r="S336" s="139"/>
      <c r="U336" s="133"/>
      <c r="V336" s="139"/>
      <c r="X336" s="132"/>
      <c r="Y336" s="173"/>
      <c r="AA336" s="132"/>
      <c r="AB336" s="132"/>
      <c r="AC336" s="173"/>
      <c r="AE336" s="134"/>
      <c r="AF336" s="173"/>
      <c r="AG336" s="173"/>
      <c r="AI336" s="132"/>
      <c r="AK336" s="132"/>
      <c r="AL336" s="134"/>
      <c r="AN336" s="134"/>
      <c r="AP336" s="173"/>
      <c r="AR336" s="134"/>
      <c r="AS336" s="173"/>
      <c r="AT336" s="173"/>
      <c r="AV336" s="134"/>
      <c r="AW336" s="135"/>
      <c r="AX336" s="135"/>
      <c r="AY336" s="173"/>
      <c r="AZ336" s="135"/>
      <c r="BA336" s="135"/>
      <c r="BB336" s="173"/>
      <c r="BC336" s="135"/>
      <c r="BD336" s="135"/>
      <c r="BE336" s="173"/>
      <c r="BF336" s="135"/>
      <c r="BG336" s="135"/>
      <c r="BH336" s="173"/>
      <c r="BI336" s="173"/>
      <c r="BJ336" s="135"/>
      <c r="BK336" s="135"/>
      <c r="BL336" s="135"/>
      <c r="BM336" s="135"/>
      <c r="BN336" s="181"/>
      <c r="BO336" s="181"/>
      <c r="BP336" s="135">
        <f t="shared" si="220"/>
        <v>0</v>
      </c>
      <c r="BQ336" s="135">
        <f t="shared" si="221"/>
        <v>0</v>
      </c>
      <c r="BR336" s="135">
        <f t="shared" si="222"/>
        <v>0</v>
      </c>
      <c r="BS336" s="135">
        <f t="shared" si="223"/>
        <v>0</v>
      </c>
      <c r="BT336" s="181"/>
      <c r="BU336" s="129">
        <f t="shared" si="286"/>
        <v>0</v>
      </c>
      <c r="BV336" s="181"/>
      <c r="BW336" s="135">
        <f t="shared" si="225"/>
        <v>0</v>
      </c>
      <c r="BX336" s="135">
        <f t="shared" si="226"/>
        <v>0</v>
      </c>
      <c r="BY336" s="132">
        <f t="shared" si="287"/>
        <v>0</v>
      </c>
    </row>
    <row r="337" spans="1:79" ht="16.5" customHeight="1" thickTop="1" x14ac:dyDescent="0.3">
      <c r="A337" s="5"/>
      <c r="B337" s="92" t="s">
        <v>325</v>
      </c>
      <c r="C337" s="95">
        <v>8340</v>
      </c>
      <c r="D337" s="88" t="s">
        <v>18</v>
      </c>
      <c r="E337" s="88" t="s">
        <v>252</v>
      </c>
      <c r="F337" s="96">
        <v>50</v>
      </c>
      <c r="G337" s="96">
        <v>68</v>
      </c>
      <c r="H337" s="96">
        <v>10</v>
      </c>
      <c r="I337" s="97" t="s">
        <v>8</v>
      </c>
      <c r="J337" s="93">
        <f>J335</f>
        <v>6102.7339097144004</v>
      </c>
      <c r="K337" s="57">
        <v>186.32144781405557</v>
      </c>
      <c r="M337" s="142">
        <v>31.226231720022771</v>
      </c>
      <c r="N337" s="142">
        <v>29.458709169832801</v>
      </c>
      <c r="O337" s="129">
        <f t="shared" si="231"/>
        <v>1.7675225501899683</v>
      </c>
      <c r="P337" s="132">
        <f t="shared" si="215"/>
        <v>31.226231720022771</v>
      </c>
      <c r="Q337" s="129">
        <f t="shared" si="216"/>
        <v>4.0594101236029596</v>
      </c>
      <c r="R337" s="132">
        <f t="shared" si="217"/>
        <v>35.285641843625733</v>
      </c>
      <c r="S337" s="142">
        <v>35.285641843625733</v>
      </c>
      <c r="T337" s="129">
        <f t="shared" si="218"/>
        <v>3.528564184362573</v>
      </c>
      <c r="U337" s="133">
        <f t="shared" si="219"/>
        <v>38.814206027988305</v>
      </c>
      <c r="V337" s="142">
        <v>38.814206027988305</v>
      </c>
      <c r="W337" s="129">
        <f t="shared" si="213"/>
        <v>2.3288523616792984</v>
      </c>
      <c r="X337" s="132">
        <f t="shared" si="214"/>
        <v>41.143058389667601</v>
      </c>
      <c r="Y337" s="142">
        <v>41.143058389667601</v>
      </c>
      <c r="Z337" s="129">
        <f t="shared" si="211"/>
        <v>3.2914446711734082</v>
      </c>
      <c r="AA337" s="132">
        <f t="shared" si="212"/>
        <v>44.43450306084101</v>
      </c>
      <c r="AB337" s="132">
        <f>K344</f>
        <v>175.20052880262188</v>
      </c>
      <c r="AC337" s="142">
        <v>44.43450306084101</v>
      </c>
      <c r="AD337" s="129">
        <f t="shared" si="207"/>
        <v>4.4434503060841006</v>
      </c>
      <c r="AE337" s="134">
        <f t="shared" si="208"/>
        <v>48.877953366925112</v>
      </c>
      <c r="AF337" s="142">
        <v>52.299410102609869</v>
      </c>
      <c r="AG337" s="142">
        <v>48.877953366925112</v>
      </c>
      <c r="AH337" s="129">
        <f t="shared" ref="AH337:AH425" si="288">AG337/100*7</f>
        <v>3.4214567356847581</v>
      </c>
      <c r="AI337" s="132">
        <f t="shared" ref="AI337:AI425" si="289">AG337+AH337</f>
        <v>52.299410102609869</v>
      </c>
      <c r="AK337" s="132">
        <f t="shared" si="280"/>
        <v>7.8449115153914803</v>
      </c>
      <c r="AL337" s="134">
        <f t="shared" si="281"/>
        <v>60.144321618001349</v>
      </c>
      <c r="AM337" s="129">
        <f t="shared" si="282"/>
        <v>14.01604230420975</v>
      </c>
      <c r="AN337" s="134">
        <f t="shared" si="283"/>
        <v>189.21657110683162</v>
      </c>
      <c r="AP337" s="142">
        <v>64.955867347441455</v>
      </c>
      <c r="AQ337" s="129">
        <f t="shared" si="284"/>
        <v>4.5469107143209015</v>
      </c>
      <c r="AR337" s="134">
        <f t="shared" si="285"/>
        <v>69.502778061762356</v>
      </c>
      <c r="AS337" s="142">
        <v>75.063000306703344</v>
      </c>
      <c r="AT337" s="142">
        <v>69.502778061762356</v>
      </c>
      <c r="AU337" s="129">
        <f t="shared" si="243"/>
        <v>5.5602222449409888</v>
      </c>
      <c r="AV337" s="134">
        <f t="shared" si="244"/>
        <v>75.063000306703344</v>
      </c>
      <c r="AW337" s="135">
        <f t="shared" si="245"/>
        <v>6.0050400245362674</v>
      </c>
      <c r="AX337" s="135">
        <f t="shared" si="246"/>
        <v>81.068040331239615</v>
      </c>
      <c r="AY337" s="142">
        <v>81.068040331239615</v>
      </c>
      <c r="AZ337" s="135">
        <f t="shared" si="247"/>
        <v>7.2961236298115653</v>
      </c>
      <c r="BA337" s="135">
        <f t="shared" si="248"/>
        <v>88.364163961051176</v>
      </c>
      <c r="BB337" s="142">
        <v>88.364163961051176</v>
      </c>
      <c r="BC337" s="135">
        <f t="shared" si="239"/>
        <v>7.9527747564946063</v>
      </c>
      <c r="BD337" s="135">
        <f t="shared" si="240"/>
        <v>96.316938717545781</v>
      </c>
      <c r="BE337" s="142">
        <v>96.316938717545781</v>
      </c>
      <c r="BF337" s="135">
        <f t="shared" si="241"/>
        <v>8.6685244845791214</v>
      </c>
      <c r="BG337" s="135">
        <f t="shared" si="242"/>
        <v>104.9854632021249</v>
      </c>
      <c r="BH337" s="142">
        <v>117.58371878637989</v>
      </c>
      <c r="BI337" s="142">
        <v>104.9854632021249</v>
      </c>
      <c r="BJ337" s="135">
        <f t="shared" si="235"/>
        <v>12.598255584254987</v>
      </c>
      <c r="BK337" s="135">
        <f t="shared" si="236"/>
        <v>117.58371878637989</v>
      </c>
      <c r="BL337" s="135">
        <f t="shared" si="237"/>
        <v>4.7033487514551959</v>
      </c>
      <c r="BM337" s="135">
        <f t="shared" si="238"/>
        <v>122.28706753783509</v>
      </c>
      <c r="BN337" s="131">
        <v>128.40142091472683</v>
      </c>
      <c r="BO337" s="131">
        <v>122.28706753783509</v>
      </c>
      <c r="BP337" s="135">
        <f t="shared" ref="BP337:BP398" si="290">BO337/100*5</f>
        <v>6.1143533768917546</v>
      </c>
      <c r="BQ337" s="135">
        <f t="shared" ref="BQ337:BQ398" si="291">BO337+BP337</f>
        <v>128.40142091472683</v>
      </c>
      <c r="BR337" s="135">
        <f t="shared" ref="BR337:BR398" si="292">BN337/100*13</f>
        <v>16.69218471891449</v>
      </c>
      <c r="BS337" s="135">
        <f t="shared" ref="BS337:BS398" si="293">BN337+BR337</f>
        <v>145.09360563364132</v>
      </c>
      <c r="BT337" s="131">
        <v>152.34828591532337</v>
      </c>
      <c r="BU337" s="129">
        <f t="shared" si="286"/>
        <v>22.852242887298505</v>
      </c>
      <c r="BV337" s="131">
        <v>145.09360563364132</v>
      </c>
      <c r="BW337" s="135">
        <f t="shared" ref="BW337:BW398" si="294">BV337/100*5</f>
        <v>7.2546802816820657</v>
      </c>
      <c r="BX337" s="135">
        <f t="shared" ref="BX337:BX398" si="295">BV337+BW337</f>
        <v>152.34828591532337</v>
      </c>
      <c r="BY337" s="132">
        <f t="shared" si="287"/>
        <v>175.20052880262188</v>
      </c>
    </row>
    <row r="338" spans="1:79" ht="16.5" customHeight="1" x14ac:dyDescent="0.3">
      <c r="A338" s="5"/>
      <c r="B338" s="92" t="s">
        <v>455</v>
      </c>
      <c r="C338" s="95"/>
      <c r="D338" s="88" t="s">
        <v>18</v>
      </c>
      <c r="E338" s="88" t="s">
        <v>253</v>
      </c>
      <c r="F338" s="96">
        <v>42</v>
      </c>
      <c r="G338" s="96">
        <v>54</v>
      </c>
      <c r="H338" s="96">
        <v>5.7</v>
      </c>
      <c r="I338" s="97" t="s">
        <v>8</v>
      </c>
      <c r="J338" s="93">
        <f>K338*$K$6</f>
        <v>5537.2928439807174</v>
      </c>
      <c r="K338" s="57">
        <v>175.38186769083069</v>
      </c>
      <c r="M338" s="136">
        <v>31.226231720022771</v>
      </c>
      <c r="N338" s="136">
        <v>29.458709169832801</v>
      </c>
      <c r="O338" s="129">
        <f t="shared" si="231"/>
        <v>1.7675225501899683</v>
      </c>
      <c r="P338" s="132">
        <f t="shared" si="215"/>
        <v>31.226231720022771</v>
      </c>
      <c r="Q338" s="129">
        <f t="shared" si="216"/>
        <v>4.0594101236029596</v>
      </c>
      <c r="R338" s="132">
        <f t="shared" si="217"/>
        <v>35.285641843625733</v>
      </c>
      <c r="S338" s="136">
        <v>35.285641843625733</v>
      </c>
      <c r="T338" s="129">
        <f t="shared" si="218"/>
        <v>3.528564184362573</v>
      </c>
      <c r="U338" s="133">
        <f t="shared" si="219"/>
        <v>38.814206027988305</v>
      </c>
      <c r="V338" s="136">
        <v>38.814206027988305</v>
      </c>
      <c r="W338" s="129">
        <f t="shared" si="213"/>
        <v>2.3288523616792984</v>
      </c>
      <c r="X338" s="132">
        <f t="shared" si="214"/>
        <v>41.143058389667601</v>
      </c>
      <c r="Y338" s="136">
        <v>41.143058389667601</v>
      </c>
      <c r="Z338" s="129">
        <f t="shared" si="211"/>
        <v>3.2914446711734082</v>
      </c>
      <c r="AA338" s="132">
        <f t="shared" si="212"/>
        <v>44.43450306084101</v>
      </c>
      <c r="AB338" s="132">
        <f>K345</f>
        <v>175.20052880262188</v>
      </c>
      <c r="AC338" s="136">
        <v>44.43450306084101</v>
      </c>
      <c r="AD338" s="129">
        <f t="shared" ref="AD338:AD425" si="296">AC338/100*10</f>
        <v>4.4434503060841006</v>
      </c>
      <c r="AE338" s="134">
        <f t="shared" ref="AE338:AE425" si="297">AC338+AD338</f>
        <v>48.877953366925112</v>
      </c>
      <c r="AF338" s="136">
        <v>52.299410102609869</v>
      </c>
      <c r="AG338" s="136">
        <v>48.877953366925112</v>
      </c>
      <c r="AH338" s="129">
        <f t="shared" si="288"/>
        <v>3.4214567356847581</v>
      </c>
      <c r="AI338" s="132">
        <f t="shared" si="289"/>
        <v>52.299410102609869</v>
      </c>
      <c r="AK338" s="132">
        <f t="shared" si="280"/>
        <v>7.8449115153914803</v>
      </c>
      <c r="AL338" s="134">
        <f t="shared" si="281"/>
        <v>60.144321618001349</v>
      </c>
      <c r="AM338" s="129">
        <f t="shared" si="282"/>
        <v>14.01604230420975</v>
      </c>
      <c r="AN338" s="134">
        <f t="shared" si="283"/>
        <v>189.21657110683162</v>
      </c>
      <c r="AP338" s="136">
        <v>64.955867347441455</v>
      </c>
      <c r="AQ338" s="129">
        <f t="shared" si="284"/>
        <v>4.5469107143209015</v>
      </c>
      <c r="AR338" s="134">
        <f t="shared" si="285"/>
        <v>69.502778061762356</v>
      </c>
      <c r="AS338" s="136">
        <v>75.063000306703344</v>
      </c>
      <c r="AT338" s="136">
        <v>69.502778061762356</v>
      </c>
      <c r="AU338" s="129">
        <f t="shared" si="243"/>
        <v>5.5602222449409888</v>
      </c>
      <c r="AV338" s="134">
        <f t="shared" si="244"/>
        <v>75.063000306703344</v>
      </c>
      <c r="AW338" s="135">
        <f t="shared" si="245"/>
        <v>6.0050400245362674</v>
      </c>
      <c r="AX338" s="135">
        <f t="shared" si="246"/>
        <v>81.068040331239615</v>
      </c>
      <c r="AY338" s="136">
        <v>81.068040331239615</v>
      </c>
      <c r="AZ338" s="135">
        <f t="shared" si="247"/>
        <v>7.2961236298115653</v>
      </c>
      <c r="BA338" s="135">
        <f t="shared" si="248"/>
        <v>88.364163961051176</v>
      </c>
      <c r="BB338" s="136">
        <v>88.364163961051176</v>
      </c>
      <c r="BC338" s="135">
        <f t="shared" si="239"/>
        <v>7.9527747564946063</v>
      </c>
      <c r="BD338" s="135">
        <f t="shared" si="240"/>
        <v>96.316938717545781</v>
      </c>
      <c r="BE338" s="136">
        <v>96.316938717545781</v>
      </c>
      <c r="BF338" s="135">
        <f t="shared" si="241"/>
        <v>8.6685244845791214</v>
      </c>
      <c r="BG338" s="135">
        <f t="shared" si="242"/>
        <v>104.9854632021249</v>
      </c>
      <c r="BH338" s="136">
        <v>117.58371878637989</v>
      </c>
      <c r="BI338" s="136">
        <v>104.9854632021249</v>
      </c>
      <c r="BJ338" s="135">
        <f t="shared" si="235"/>
        <v>12.598255584254987</v>
      </c>
      <c r="BK338" s="135">
        <f t="shared" si="236"/>
        <v>117.58371878637989</v>
      </c>
      <c r="BL338" s="135">
        <f t="shared" si="237"/>
        <v>4.7033487514551959</v>
      </c>
      <c r="BM338" s="135">
        <f t="shared" si="238"/>
        <v>122.28706753783509</v>
      </c>
      <c r="BN338" s="136">
        <v>128.40142091472683</v>
      </c>
      <c r="BO338" s="136">
        <v>122.28706753783509</v>
      </c>
      <c r="BP338" s="135">
        <f t="shared" si="290"/>
        <v>6.1143533768917546</v>
      </c>
      <c r="BQ338" s="135">
        <f t="shared" si="291"/>
        <v>128.40142091472683</v>
      </c>
      <c r="BR338" s="135">
        <f t="shared" si="292"/>
        <v>16.69218471891449</v>
      </c>
      <c r="BS338" s="135">
        <f t="shared" si="293"/>
        <v>145.09360563364132</v>
      </c>
      <c r="BT338" s="136">
        <v>152.34828591532337</v>
      </c>
      <c r="BU338" s="129">
        <f t="shared" si="286"/>
        <v>22.852242887298505</v>
      </c>
      <c r="BV338" s="136">
        <v>145.09360563364132</v>
      </c>
      <c r="BW338" s="135">
        <f t="shared" si="294"/>
        <v>7.2546802816820657</v>
      </c>
      <c r="BX338" s="135">
        <f t="shared" si="295"/>
        <v>152.34828591532337</v>
      </c>
      <c r="BY338" s="132">
        <f t="shared" si="287"/>
        <v>175.20052880262188</v>
      </c>
      <c r="CA338" s="20"/>
    </row>
    <row r="339" spans="1:79" ht="16.5" customHeight="1" x14ac:dyDescent="0.3">
      <c r="A339" s="5"/>
      <c r="B339" s="92" t="s">
        <v>392</v>
      </c>
      <c r="C339" s="95">
        <v>8130</v>
      </c>
      <c r="D339" s="88" t="s">
        <v>18</v>
      </c>
      <c r="E339" s="88" t="s">
        <v>254</v>
      </c>
      <c r="F339" s="96">
        <v>35</v>
      </c>
      <c r="G339" s="96">
        <v>50</v>
      </c>
      <c r="H339" s="96">
        <v>9</v>
      </c>
      <c r="I339" s="97" t="s">
        <v>8</v>
      </c>
      <c r="J339" s="93">
        <f>J274</f>
        <v>5736.9316991720007</v>
      </c>
      <c r="K339" s="57">
        <v>175.38186769083069</v>
      </c>
      <c r="M339" s="136">
        <v>29.377196416180801</v>
      </c>
      <c r="N339" s="136">
        <v>27.714336241680002</v>
      </c>
      <c r="O339" s="129">
        <f t="shared" si="231"/>
        <v>1.6628601745008003</v>
      </c>
      <c r="P339" s="132">
        <f t="shared" si="215"/>
        <v>29.377196416180801</v>
      </c>
      <c r="Q339" s="129">
        <f t="shared" si="216"/>
        <v>3.819035534103504</v>
      </c>
      <c r="R339" s="132">
        <f t="shared" si="217"/>
        <v>33.196231950284307</v>
      </c>
      <c r="S339" s="136">
        <v>33.196231950284307</v>
      </c>
      <c r="T339" s="129">
        <f t="shared" si="218"/>
        <v>3.3196231950284307</v>
      </c>
      <c r="U339" s="133">
        <f t="shared" si="219"/>
        <v>36.515855145312742</v>
      </c>
      <c r="V339" s="136">
        <v>36.515855145312742</v>
      </c>
      <c r="W339" s="129">
        <f t="shared" si="213"/>
        <v>2.1909513087187644</v>
      </c>
      <c r="X339" s="132">
        <f t="shared" si="214"/>
        <v>38.706806454031508</v>
      </c>
      <c r="Y339" s="136">
        <v>38.706806454031508</v>
      </c>
      <c r="Z339" s="129">
        <f t="shared" si="211"/>
        <v>3.0965445163225205</v>
      </c>
      <c r="AA339" s="132">
        <f t="shared" si="212"/>
        <v>41.803350970354032</v>
      </c>
      <c r="AB339" s="132">
        <f>K346</f>
        <v>164.82617540921825</v>
      </c>
      <c r="AC339" s="136">
        <v>41.803350970354032</v>
      </c>
      <c r="AD339" s="129">
        <f t="shared" si="296"/>
        <v>4.1803350970354032</v>
      </c>
      <c r="AE339" s="134">
        <f t="shared" si="297"/>
        <v>45.983686067389435</v>
      </c>
      <c r="AF339" s="136">
        <v>49.202544092106692</v>
      </c>
      <c r="AG339" s="136">
        <v>45.983686067389435</v>
      </c>
      <c r="AH339" s="129">
        <f t="shared" si="288"/>
        <v>3.2188580247172602</v>
      </c>
      <c r="AI339" s="132">
        <f t="shared" si="289"/>
        <v>49.202544092106692</v>
      </c>
      <c r="AK339" s="132">
        <f t="shared" si="280"/>
        <v>7.3803816138160041</v>
      </c>
      <c r="AL339" s="134">
        <f t="shared" si="281"/>
        <v>56.582925705922698</v>
      </c>
      <c r="AM339" s="129">
        <f t="shared" si="282"/>
        <v>13.18609403273746</v>
      </c>
      <c r="AN339" s="134">
        <f t="shared" si="283"/>
        <v>178.01226944195571</v>
      </c>
      <c r="AP339" s="136">
        <v>61.109559762396515</v>
      </c>
      <c r="AQ339" s="129">
        <f t="shared" si="284"/>
        <v>4.277669183367756</v>
      </c>
      <c r="AR339" s="134">
        <f t="shared" si="285"/>
        <v>65.387228945764264</v>
      </c>
      <c r="AS339" s="136">
        <v>70.618207261425411</v>
      </c>
      <c r="AT339" s="136">
        <v>65.387228945764264</v>
      </c>
      <c r="AU339" s="129">
        <f t="shared" si="243"/>
        <v>5.2309783156611411</v>
      </c>
      <c r="AV339" s="134">
        <f t="shared" si="244"/>
        <v>70.618207261425411</v>
      </c>
      <c r="AW339" s="135">
        <f t="shared" si="245"/>
        <v>5.6494565809140331</v>
      </c>
      <c r="AX339" s="135">
        <f t="shared" si="246"/>
        <v>76.267663842339445</v>
      </c>
      <c r="AY339" s="136">
        <v>76.267663842339445</v>
      </c>
      <c r="AZ339" s="135">
        <f t="shared" si="247"/>
        <v>6.864089745810551</v>
      </c>
      <c r="BA339" s="135">
        <f t="shared" si="248"/>
        <v>83.131753588149991</v>
      </c>
      <c r="BB339" s="136">
        <v>83.131753588149991</v>
      </c>
      <c r="BC339" s="135">
        <f t="shared" si="239"/>
        <v>7.4818578229334989</v>
      </c>
      <c r="BD339" s="135">
        <f t="shared" si="240"/>
        <v>90.613611411083497</v>
      </c>
      <c r="BE339" s="136">
        <v>90.613611411083497</v>
      </c>
      <c r="BF339" s="135">
        <f t="shared" si="241"/>
        <v>8.1552250269975151</v>
      </c>
      <c r="BG339" s="135">
        <f t="shared" si="242"/>
        <v>98.76883643808101</v>
      </c>
      <c r="BH339" s="136">
        <v>110.62109681065073</v>
      </c>
      <c r="BI339" s="136">
        <v>98.76883643808101</v>
      </c>
      <c r="BJ339" s="135">
        <f t="shared" si="235"/>
        <v>11.85226037256972</v>
      </c>
      <c r="BK339" s="135">
        <f t="shared" si="236"/>
        <v>110.62109681065073</v>
      </c>
      <c r="BL339" s="135">
        <f t="shared" si="237"/>
        <v>4.4248438724260293</v>
      </c>
      <c r="BM339" s="135">
        <f t="shared" si="238"/>
        <v>115.04594068307675</v>
      </c>
      <c r="BN339" s="136">
        <v>120.79823771723059</v>
      </c>
      <c r="BO339" s="136">
        <v>115.04594068307675</v>
      </c>
      <c r="BP339" s="135">
        <f t="shared" si="290"/>
        <v>5.7522970341538375</v>
      </c>
      <c r="BQ339" s="135">
        <f t="shared" si="291"/>
        <v>120.79823771723059</v>
      </c>
      <c r="BR339" s="135">
        <f t="shared" si="292"/>
        <v>15.703770903239977</v>
      </c>
      <c r="BS339" s="135">
        <f t="shared" si="293"/>
        <v>136.50200862047058</v>
      </c>
      <c r="BT339" s="136">
        <v>143.32710905149412</v>
      </c>
      <c r="BU339" s="129">
        <f t="shared" si="286"/>
        <v>21.499066357724118</v>
      </c>
      <c r="BV339" s="136">
        <v>136.50200862047058</v>
      </c>
      <c r="BW339" s="135">
        <f t="shared" si="294"/>
        <v>6.8251004310235288</v>
      </c>
      <c r="BX339" s="135">
        <f t="shared" si="295"/>
        <v>143.32710905149412</v>
      </c>
      <c r="BY339" s="132">
        <f t="shared" si="287"/>
        <v>164.82617540921825</v>
      </c>
      <c r="CA339" s="20"/>
    </row>
    <row r="340" spans="1:79" ht="16.5" customHeight="1" x14ac:dyDescent="0.3">
      <c r="A340" s="5"/>
      <c r="B340" s="92" t="s">
        <v>307</v>
      </c>
      <c r="C340" s="95">
        <v>8606</v>
      </c>
      <c r="D340" s="279" t="s">
        <v>18</v>
      </c>
      <c r="E340" s="326" t="s">
        <v>763</v>
      </c>
      <c r="F340" s="96">
        <v>40</v>
      </c>
      <c r="G340" s="96">
        <v>52</v>
      </c>
      <c r="H340" s="96">
        <v>6</v>
      </c>
      <c r="I340" s="97" t="s">
        <v>8</v>
      </c>
      <c r="J340" s="93">
        <f>J54</f>
        <v>6172.8886233192006</v>
      </c>
      <c r="K340" s="57">
        <v>187.36631570518605</v>
      </c>
      <c r="M340" s="136">
        <v>25.057020472624803</v>
      </c>
      <c r="N340" s="136">
        <v>23.638698559080002</v>
      </c>
      <c r="O340" s="129">
        <f t="shared" si="231"/>
        <v>1.4183219135448</v>
      </c>
      <c r="P340" s="132">
        <f t="shared" si="215"/>
        <v>25.057020472624803</v>
      </c>
      <c r="Q340" s="129">
        <f t="shared" si="216"/>
        <v>3.2574126614412244</v>
      </c>
      <c r="R340" s="132">
        <f t="shared" si="217"/>
        <v>28.314433134066029</v>
      </c>
      <c r="S340" s="136">
        <v>28.314433134066029</v>
      </c>
      <c r="T340" s="129">
        <f t="shared" si="218"/>
        <v>2.831443313406603</v>
      </c>
      <c r="U340" s="133">
        <f t="shared" si="219"/>
        <v>31.145876447472631</v>
      </c>
      <c r="V340" s="136">
        <v>31.145876447472631</v>
      </c>
      <c r="W340" s="129">
        <f t="shared" si="213"/>
        <v>1.8687525868483579</v>
      </c>
      <c r="X340" s="132">
        <f t="shared" si="214"/>
        <v>33.01462903432099</v>
      </c>
      <c r="Y340" s="136">
        <v>33.01462903432099</v>
      </c>
      <c r="Z340" s="129">
        <f t="shared" si="211"/>
        <v>2.6411703227456793</v>
      </c>
      <c r="AA340" s="132">
        <f t="shared" si="212"/>
        <v>35.65579935706667</v>
      </c>
      <c r="AB340" s="132">
        <f>K347</f>
        <v>140.58703196668608</v>
      </c>
      <c r="AC340" s="136">
        <v>35.65579935706667</v>
      </c>
      <c r="AD340" s="129">
        <f t="shared" si="296"/>
        <v>3.5655799357066669</v>
      </c>
      <c r="AE340" s="134">
        <f t="shared" si="297"/>
        <v>39.221379292773335</v>
      </c>
      <c r="AF340" s="136">
        <v>41.966875843267466</v>
      </c>
      <c r="AG340" s="136">
        <v>39.221379292773335</v>
      </c>
      <c r="AH340" s="129">
        <f t="shared" si="288"/>
        <v>2.7454965504941335</v>
      </c>
      <c r="AI340" s="132">
        <f t="shared" si="289"/>
        <v>41.966875843267466</v>
      </c>
      <c r="AK340" s="132">
        <f t="shared" si="280"/>
        <v>6.2950313764901198</v>
      </c>
      <c r="AL340" s="134">
        <f t="shared" si="281"/>
        <v>48.261907219757589</v>
      </c>
      <c r="AM340" s="129">
        <f t="shared" si="282"/>
        <v>11.246962557334887</v>
      </c>
      <c r="AN340" s="134">
        <f t="shared" si="283"/>
        <v>151.83399452402097</v>
      </c>
      <c r="AP340" s="136">
        <v>52.122859797338194</v>
      </c>
      <c r="AQ340" s="129">
        <f t="shared" si="284"/>
        <v>3.6486001858136738</v>
      </c>
      <c r="AR340" s="134">
        <f t="shared" si="285"/>
        <v>55.771459983151871</v>
      </c>
      <c r="AS340" s="136">
        <v>60.233176781804019</v>
      </c>
      <c r="AT340" s="136">
        <v>55.771459983151871</v>
      </c>
      <c r="AU340" s="129">
        <f t="shared" si="243"/>
        <v>4.4617167986521498</v>
      </c>
      <c r="AV340" s="134">
        <f t="shared" si="244"/>
        <v>60.233176781804019</v>
      </c>
      <c r="AW340" s="135">
        <f t="shared" si="245"/>
        <v>4.8186541425443217</v>
      </c>
      <c r="AX340" s="135">
        <f t="shared" si="246"/>
        <v>65.051830924348337</v>
      </c>
      <c r="AY340" s="136">
        <v>65.051830924348337</v>
      </c>
      <c r="AZ340" s="135">
        <f t="shared" si="247"/>
        <v>5.8546647831913505</v>
      </c>
      <c r="BA340" s="135">
        <f t="shared" si="248"/>
        <v>70.90649570753969</v>
      </c>
      <c r="BB340" s="136">
        <v>70.90649570753969</v>
      </c>
      <c r="BC340" s="135">
        <f t="shared" si="239"/>
        <v>6.3815846136785712</v>
      </c>
      <c r="BD340" s="135">
        <f t="shared" si="240"/>
        <v>77.28808032121826</v>
      </c>
      <c r="BE340" s="136">
        <v>77.28808032121826</v>
      </c>
      <c r="BF340" s="135">
        <f t="shared" si="241"/>
        <v>6.9559272289096432</v>
      </c>
      <c r="BG340" s="135">
        <f t="shared" si="242"/>
        <v>84.244007550127904</v>
      </c>
      <c r="BH340" s="136">
        <v>94.353288456143247</v>
      </c>
      <c r="BI340" s="136">
        <v>84.244007550127904</v>
      </c>
      <c r="BJ340" s="135">
        <f t="shared" si="235"/>
        <v>10.10928090601535</v>
      </c>
      <c r="BK340" s="135">
        <f t="shared" si="236"/>
        <v>94.353288456143247</v>
      </c>
      <c r="BL340" s="135">
        <f t="shared" si="237"/>
        <v>3.7741315382457299</v>
      </c>
      <c r="BM340" s="135">
        <f t="shared" si="238"/>
        <v>98.127419994388973</v>
      </c>
      <c r="BN340" s="136">
        <v>103.03379099410841</v>
      </c>
      <c r="BO340" s="136">
        <v>98.127419994388973</v>
      </c>
      <c r="BP340" s="135">
        <f t="shared" si="290"/>
        <v>4.9063709997194485</v>
      </c>
      <c r="BQ340" s="135">
        <f t="shared" si="291"/>
        <v>103.03379099410841</v>
      </c>
      <c r="BR340" s="135">
        <f t="shared" si="292"/>
        <v>13.394392829234093</v>
      </c>
      <c r="BS340" s="135">
        <f t="shared" si="293"/>
        <v>116.42818382334251</v>
      </c>
      <c r="BT340" s="136">
        <v>122.24959301450963</v>
      </c>
      <c r="BU340" s="129">
        <f t="shared" si="286"/>
        <v>18.337438952176445</v>
      </c>
      <c r="BV340" s="136">
        <v>116.42818382334251</v>
      </c>
      <c r="BW340" s="135">
        <f t="shared" si="294"/>
        <v>5.8214091911671249</v>
      </c>
      <c r="BX340" s="135">
        <f t="shared" si="295"/>
        <v>122.24959301450963</v>
      </c>
      <c r="BY340" s="132">
        <f t="shared" si="287"/>
        <v>140.58703196668608</v>
      </c>
      <c r="CA340" s="20"/>
    </row>
    <row r="341" spans="1:79" ht="16.5" customHeight="1" x14ac:dyDescent="0.3">
      <c r="A341" s="5"/>
      <c r="B341" s="92" t="s">
        <v>550</v>
      </c>
      <c r="C341" s="99">
        <v>9802</v>
      </c>
      <c r="D341" s="100" t="s">
        <v>18</v>
      </c>
      <c r="E341" s="100" t="s">
        <v>549</v>
      </c>
      <c r="F341" s="101">
        <v>32</v>
      </c>
      <c r="G341" s="101">
        <v>44</v>
      </c>
      <c r="H341" s="101">
        <v>6</v>
      </c>
      <c r="I341" s="102" t="s">
        <v>8</v>
      </c>
      <c r="J341" s="93">
        <f>K340*$K$6</f>
        <v>5915.6751653842794</v>
      </c>
      <c r="K341" s="57">
        <v>346.15</v>
      </c>
      <c r="M341" s="136">
        <v>25.057020472624803</v>
      </c>
      <c r="N341" s="136">
        <v>23.638698559080002</v>
      </c>
      <c r="O341" s="129">
        <f t="shared" si="231"/>
        <v>1.4183219135448</v>
      </c>
      <c r="P341" s="132">
        <f t="shared" si="215"/>
        <v>25.057020472624803</v>
      </c>
      <c r="Q341" s="129">
        <f t="shared" si="216"/>
        <v>3.2574126614412244</v>
      </c>
      <c r="R341" s="132">
        <f t="shared" si="217"/>
        <v>28.314433134066029</v>
      </c>
      <c r="S341" s="136">
        <v>28.314433134066029</v>
      </c>
      <c r="T341" s="129">
        <f t="shared" si="218"/>
        <v>2.831443313406603</v>
      </c>
      <c r="U341" s="133">
        <f t="shared" si="219"/>
        <v>31.145876447472631</v>
      </c>
      <c r="V341" s="136">
        <v>31.145876447472631</v>
      </c>
      <c r="W341" s="129">
        <f t="shared" si="213"/>
        <v>1.8687525868483579</v>
      </c>
      <c r="X341" s="132">
        <f t="shared" si="214"/>
        <v>33.01462903432099</v>
      </c>
      <c r="Y341" s="136">
        <v>33.01462903432099</v>
      </c>
      <c r="Z341" s="129">
        <f t="shared" ref="Z341:Z425" si="298">Y341/100*8</f>
        <v>2.6411703227456793</v>
      </c>
      <c r="AA341" s="132">
        <f t="shared" ref="AA341:AA425" si="299">Y341+Z341</f>
        <v>35.65579935706667</v>
      </c>
      <c r="AB341" s="132">
        <f>K348</f>
        <v>140.58703196668608</v>
      </c>
      <c r="AC341" s="136">
        <v>35.65579935706667</v>
      </c>
      <c r="AD341" s="129">
        <f t="shared" si="296"/>
        <v>3.5655799357066669</v>
      </c>
      <c r="AE341" s="134">
        <f t="shared" si="297"/>
        <v>39.221379292773335</v>
      </c>
      <c r="AF341" s="137">
        <v>41.966875843267466</v>
      </c>
      <c r="AG341" s="137">
        <v>39.221379292773335</v>
      </c>
      <c r="AH341" s="129">
        <f t="shared" si="288"/>
        <v>2.7454965504941335</v>
      </c>
      <c r="AI341" s="132">
        <f t="shared" si="289"/>
        <v>41.966875843267466</v>
      </c>
      <c r="AK341" s="132">
        <f t="shared" si="280"/>
        <v>6.2950313764901198</v>
      </c>
      <c r="AL341" s="134">
        <f t="shared" si="281"/>
        <v>48.261907219757589</v>
      </c>
      <c r="AM341" s="129">
        <f t="shared" si="282"/>
        <v>11.246962557334887</v>
      </c>
      <c r="AN341" s="134">
        <f t="shared" si="283"/>
        <v>151.83399452402097</v>
      </c>
      <c r="AP341" s="137">
        <v>52.122859797338194</v>
      </c>
      <c r="AQ341" s="129">
        <f t="shared" si="284"/>
        <v>3.6486001858136738</v>
      </c>
      <c r="AR341" s="134">
        <f t="shared" si="285"/>
        <v>55.771459983151871</v>
      </c>
      <c r="AS341" s="137">
        <v>60.233176781804019</v>
      </c>
      <c r="AT341" s="137">
        <v>55.771459983151871</v>
      </c>
      <c r="AU341" s="129">
        <f t="shared" si="243"/>
        <v>4.4617167986521498</v>
      </c>
      <c r="AV341" s="134">
        <f t="shared" si="244"/>
        <v>60.233176781804019</v>
      </c>
      <c r="AW341" s="135">
        <f t="shared" si="245"/>
        <v>4.8186541425443217</v>
      </c>
      <c r="AX341" s="135">
        <f t="shared" si="246"/>
        <v>65.051830924348337</v>
      </c>
      <c r="AY341" s="137">
        <v>65.051830924348337</v>
      </c>
      <c r="AZ341" s="135">
        <f t="shared" si="247"/>
        <v>5.8546647831913505</v>
      </c>
      <c r="BA341" s="135">
        <f t="shared" si="248"/>
        <v>70.90649570753969</v>
      </c>
      <c r="BB341" s="137">
        <v>70.90649570753969</v>
      </c>
      <c r="BC341" s="135">
        <f t="shared" si="239"/>
        <v>6.3815846136785712</v>
      </c>
      <c r="BD341" s="135">
        <f t="shared" si="240"/>
        <v>77.28808032121826</v>
      </c>
      <c r="BE341" s="137">
        <v>77.28808032121826</v>
      </c>
      <c r="BF341" s="135">
        <f t="shared" si="241"/>
        <v>6.9559272289096432</v>
      </c>
      <c r="BG341" s="135">
        <f t="shared" si="242"/>
        <v>84.244007550127904</v>
      </c>
      <c r="BH341" s="137">
        <v>94.353288456143247</v>
      </c>
      <c r="BI341" s="137">
        <v>84.244007550127904</v>
      </c>
      <c r="BJ341" s="135">
        <f t="shared" si="235"/>
        <v>10.10928090601535</v>
      </c>
      <c r="BK341" s="135">
        <f t="shared" si="236"/>
        <v>94.353288456143247</v>
      </c>
      <c r="BL341" s="135">
        <f t="shared" si="237"/>
        <v>3.7741315382457299</v>
      </c>
      <c r="BM341" s="135">
        <f t="shared" si="238"/>
        <v>98.127419994388973</v>
      </c>
      <c r="BN341" s="137">
        <v>103.03379099410841</v>
      </c>
      <c r="BO341" s="137">
        <v>98.127419994388973</v>
      </c>
      <c r="BP341" s="135">
        <f t="shared" si="290"/>
        <v>4.9063709997194485</v>
      </c>
      <c r="BQ341" s="135">
        <f t="shared" si="291"/>
        <v>103.03379099410841</v>
      </c>
      <c r="BR341" s="135">
        <f t="shared" si="292"/>
        <v>13.394392829234093</v>
      </c>
      <c r="BS341" s="135">
        <f t="shared" si="293"/>
        <v>116.42818382334251</v>
      </c>
      <c r="BT341" s="137">
        <v>122.24959301450963</v>
      </c>
      <c r="BU341" s="129">
        <f t="shared" si="286"/>
        <v>18.337438952176445</v>
      </c>
      <c r="BV341" s="137">
        <v>116.42818382334251</v>
      </c>
      <c r="BW341" s="135">
        <f t="shared" si="294"/>
        <v>5.8214091911671249</v>
      </c>
      <c r="BX341" s="135">
        <f t="shared" si="295"/>
        <v>122.24959301450963</v>
      </c>
      <c r="BY341" s="132">
        <f t="shared" si="287"/>
        <v>140.58703196668608</v>
      </c>
    </row>
    <row r="342" spans="1:79" ht="16.5" customHeight="1" thickBot="1" x14ac:dyDescent="0.35">
      <c r="A342" s="5"/>
      <c r="B342" s="92" t="s">
        <v>638</v>
      </c>
      <c r="C342" s="99"/>
      <c r="D342" s="100" t="s">
        <v>722</v>
      </c>
      <c r="E342" s="100" t="s">
        <v>641</v>
      </c>
      <c r="F342" s="101">
        <v>70</v>
      </c>
      <c r="G342" s="101">
        <v>85</v>
      </c>
      <c r="H342" s="101">
        <v>7</v>
      </c>
      <c r="I342" s="102" t="s">
        <v>8</v>
      </c>
      <c r="J342" s="93">
        <f>K341*$K$6</f>
        <v>10928.91724316</v>
      </c>
      <c r="K342" s="57">
        <v>714.15</v>
      </c>
      <c r="M342" s="138"/>
      <c r="N342" s="138"/>
      <c r="P342" s="132"/>
      <c r="R342" s="132"/>
      <c r="S342" s="138"/>
      <c r="U342" s="133"/>
      <c r="V342" s="138"/>
      <c r="X342" s="132"/>
      <c r="Y342" s="138"/>
      <c r="AA342" s="132"/>
      <c r="AB342" s="132"/>
      <c r="AC342" s="138"/>
      <c r="AE342" s="134"/>
      <c r="AF342" s="138"/>
      <c r="AG342" s="138"/>
      <c r="AI342" s="132"/>
      <c r="AK342" s="132"/>
      <c r="AL342" s="134"/>
      <c r="AN342" s="134"/>
      <c r="AP342" s="138"/>
      <c r="AR342" s="134"/>
      <c r="AS342" s="138"/>
      <c r="AT342" s="138"/>
      <c r="AV342" s="134"/>
      <c r="AW342" s="135"/>
      <c r="AX342" s="135"/>
      <c r="AY342" s="138"/>
      <c r="AZ342" s="135"/>
      <c r="BA342" s="135"/>
      <c r="BB342" s="138"/>
      <c r="BC342" s="135"/>
      <c r="BD342" s="135"/>
      <c r="BE342" s="138"/>
      <c r="BF342" s="135"/>
      <c r="BG342" s="135"/>
      <c r="BH342" s="138"/>
      <c r="BI342" s="138"/>
      <c r="BJ342" s="135"/>
      <c r="BK342" s="135"/>
      <c r="BL342" s="135"/>
      <c r="BM342" s="135"/>
      <c r="BN342" s="147"/>
      <c r="BO342" s="147"/>
      <c r="BP342" s="135">
        <f t="shared" si="290"/>
        <v>0</v>
      </c>
      <c r="BQ342" s="135">
        <f t="shared" si="291"/>
        <v>0</v>
      </c>
      <c r="BR342" s="135">
        <f t="shared" si="292"/>
        <v>0</v>
      </c>
      <c r="BS342" s="135">
        <f t="shared" si="293"/>
        <v>0</v>
      </c>
      <c r="BT342" s="147"/>
      <c r="BU342" s="129">
        <f t="shared" si="286"/>
        <v>0</v>
      </c>
      <c r="BV342" s="147"/>
      <c r="BW342" s="135">
        <f t="shared" si="294"/>
        <v>0</v>
      </c>
      <c r="BX342" s="135">
        <f t="shared" si="295"/>
        <v>0</v>
      </c>
      <c r="BY342" s="132">
        <f t="shared" si="287"/>
        <v>0</v>
      </c>
    </row>
    <row r="343" spans="1:79" ht="16.5" customHeight="1" x14ac:dyDescent="0.3">
      <c r="A343" s="5"/>
      <c r="B343" s="92" t="s">
        <v>639</v>
      </c>
      <c r="C343" s="99">
        <v>1183</v>
      </c>
      <c r="D343" s="100" t="s">
        <v>722</v>
      </c>
      <c r="E343" s="100" t="s">
        <v>640</v>
      </c>
      <c r="F343" s="101">
        <v>70</v>
      </c>
      <c r="G343" s="101">
        <v>85</v>
      </c>
      <c r="H343" s="101">
        <v>7</v>
      </c>
      <c r="I343" s="102" t="s">
        <v>8</v>
      </c>
      <c r="J343" s="93">
        <f>K342*$K$6</f>
        <v>22547.699694359999</v>
      </c>
      <c r="K343" s="57">
        <v>141.00749999999999</v>
      </c>
      <c r="M343" s="138"/>
      <c r="N343" s="138"/>
      <c r="P343" s="132"/>
      <c r="R343" s="132"/>
      <c r="S343" s="138"/>
      <c r="U343" s="133"/>
      <c r="V343" s="138"/>
      <c r="X343" s="132"/>
      <c r="Y343" s="138"/>
      <c r="AA343" s="132"/>
      <c r="AB343" s="132">
        <f>K350</f>
        <v>106.45813392340119</v>
      </c>
      <c r="AC343" s="138"/>
      <c r="AE343" s="134"/>
      <c r="AF343" s="222">
        <v>31.779</v>
      </c>
      <c r="AG343" s="223">
        <v>29.7</v>
      </c>
      <c r="AH343" s="129">
        <f t="shared" si="288"/>
        <v>2.0789999999999997</v>
      </c>
      <c r="AI343" s="132">
        <f t="shared" si="289"/>
        <v>31.779</v>
      </c>
      <c r="AK343" s="132">
        <f t="shared" si="280"/>
        <v>4.7668499999999998</v>
      </c>
      <c r="AL343" s="134">
        <f t="shared" si="281"/>
        <v>36.545850000000002</v>
      </c>
      <c r="AM343" s="129">
        <f t="shared" si="282"/>
        <v>8.5166507138720959</v>
      </c>
      <c r="AN343" s="134">
        <f t="shared" si="283"/>
        <v>114.97478463727329</v>
      </c>
      <c r="AP343" s="222">
        <v>39.469518000000001</v>
      </c>
      <c r="AQ343" s="129">
        <f t="shared" si="284"/>
        <v>2.76286626</v>
      </c>
      <c r="AR343" s="134">
        <f t="shared" si="285"/>
        <v>42.232384260000003</v>
      </c>
      <c r="AS343" s="222">
        <v>45.610975000800003</v>
      </c>
      <c r="AT343" s="222">
        <v>42.232384260000003</v>
      </c>
      <c r="AU343" s="129">
        <f t="shared" si="243"/>
        <v>3.3785907408000004</v>
      </c>
      <c r="AV343" s="134">
        <f t="shared" si="244"/>
        <v>45.610975000800003</v>
      </c>
      <c r="AW343" s="135">
        <f t="shared" si="245"/>
        <v>3.6488780000640002</v>
      </c>
      <c r="AX343" s="135">
        <f t="shared" si="246"/>
        <v>49.259853000864005</v>
      </c>
      <c r="AY343" s="222">
        <v>49.259853000864005</v>
      </c>
      <c r="AZ343" s="135">
        <f t="shared" si="247"/>
        <v>4.4333867700777603</v>
      </c>
      <c r="BA343" s="135">
        <f t="shared" si="248"/>
        <v>53.693239770941766</v>
      </c>
      <c r="BB343" s="222">
        <v>53.693239770941766</v>
      </c>
      <c r="BC343" s="135">
        <f t="shared" si="239"/>
        <v>4.8323915793847592</v>
      </c>
      <c r="BD343" s="135">
        <f t="shared" si="240"/>
        <v>58.525631350326528</v>
      </c>
      <c r="BE343" s="222">
        <v>58.525631350326528</v>
      </c>
      <c r="BF343" s="135">
        <f t="shared" si="241"/>
        <v>5.2673068215293872</v>
      </c>
      <c r="BG343" s="135">
        <f t="shared" si="242"/>
        <v>63.792938171855916</v>
      </c>
      <c r="BH343" s="222">
        <v>71.44809075247862</v>
      </c>
      <c r="BI343" s="222">
        <v>63.792938171855916</v>
      </c>
      <c r="BJ343" s="135">
        <f t="shared" si="235"/>
        <v>7.6551525806227101</v>
      </c>
      <c r="BK343" s="135">
        <f t="shared" si="236"/>
        <v>71.44809075247862</v>
      </c>
      <c r="BL343" s="135">
        <f t="shared" si="237"/>
        <v>2.8579236300991449</v>
      </c>
      <c r="BM343" s="135">
        <f t="shared" si="238"/>
        <v>74.306014382577771</v>
      </c>
      <c r="BN343" s="222">
        <v>78.021315101706662</v>
      </c>
      <c r="BO343" s="222">
        <v>74.306014382577771</v>
      </c>
      <c r="BP343" s="135">
        <f t="shared" si="290"/>
        <v>3.7153007191288885</v>
      </c>
      <c r="BQ343" s="135">
        <f t="shared" si="291"/>
        <v>78.021315101706662</v>
      </c>
      <c r="BR343" s="135">
        <f t="shared" si="292"/>
        <v>10.142770963221867</v>
      </c>
      <c r="BS343" s="135">
        <f t="shared" si="293"/>
        <v>88.164086064928526</v>
      </c>
      <c r="BT343" s="222">
        <v>92.572290368174947</v>
      </c>
      <c r="BU343" s="129">
        <f t="shared" si="286"/>
        <v>13.885843555226241</v>
      </c>
      <c r="BV343" s="222">
        <v>88.164086064928526</v>
      </c>
      <c r="BW343" s="135">
        <f t="shared" si="294"/>
        <v>4.4082043032464266</v>
      </c>
      <c r="BX343" s="135">
        <f t="shared" si="295"/>
        <v>92.572290368174947</v>
      </c>
      <c r="BY343" s="132">
        <f t="shared" si="287"/>
        <v>106.45813392340119</v>
      </c>
    </row>
    <row r="344" spans="1:79" ht="16.5" customHeight="1" thickBot="1" x14ac:dyDescent="0.35">
      <c r="A344" s="5"/>
      <c r="B344" s="281" t="s">
        <v>634</v>
      </c>
      <c r="C344" s="350">
        <v>1185</v>
      </c>
      <c r="D344" s="352" t="s">
        <v>18</v>
      </c>
      <c r="E344" s="352" t="s">
        <v>635</v>
      </c>
      <c r="F344" s="361">
        <v>60</v>
      </c>
      <c r="G344" s="361">
        <v>75</v>
      </c>
      <c r="H344" s="361">
        <v>7</v>
      </c>
      <c r="I344" s="362" t="s">
        <v>8</v>
      </c>
      <c r="J344" s="94">
        <f>K321*$K$6</f>
        <v>9658.11291256</v>
      </c>
      <c r="K344" s="57">
        <v>175.20052880262188</v>
      </c>
      <c r="M344" s="138"/>
      <c r="N344" s="138"/>
      <c r="P344" s="132"/>
      <c r="R344" s="132"/>
      <c r="S344" s="138"/>
      <c r="U344" s="133"/>
      <c r="V344" s="138"/>
      <c r="X344" s="132"/>
      <c r="Y344" s="138"/>
      <c r="AA344" s="132"/>
      <c r="AB344" s="132">
        <f>K351</f>
        <v>91.869426682046182</v>
      </c>
      <c r="AC344" s="138"/>
      <c r="AE344" s="134"/>
      <c r="AF344" s="224">
        <v>27.424099999999999</v>
      </c>
      <c r="AG344" s="225">
        <v>25.63</v>
      </c>
      <c r="AH344" s="129">
        <f t="shared" si="288"/>
        <v>1.7940999999999998</v>
      </c>
      <c r="AI344" s="132">
        <f t="shared" si="289"/>
        <v>27.424099999999999</v>
      </c>
      <c r="AK344" s="132">
        <f t="shared" si="280"/>
        <v>4.1136150000000002</v>
      </c>
      <c r="AL344" s="134">
        <f t="shared" si="281"/>
        <v>31.537714999999999</v>
      </c>
      <c r="AM344" s="129">
        <f t="shared" si="282"/>
        <v>7.3495541345636948</v>
      </c>
      <c r="AN344" s="134">
        <f t="shared" si="283"/>
        <v>99.218980816609871</v>
      </c>
      <c r="AP344" s="224">
        <v>34.060732199999997</v>
      </c>
      <c r="AQ344" s="129">
        <f t="shared" si="284"/>
        <v>2.384251254</v>
      </c>
      <c r="AR344" s="134">
        <f t="shared" si="285"/>
        <v>36.444983453999996</v>
      </c>
      <c r="AS344" s="224">
        <v>39.360582130319997</v>
      </c>
      <c r="AT344" s="224">
        <v>36.444983453999996</v>
      </c>
      <c r="AU344" s="129">
        <f t="shared" si="243"/>
        <v>2.9155986763199997</v>
      </c>
      <c r="AV344" s="134">
        <f t="shared" si="244"/>
        <v>39.360582130319997</v>
      </c>
      <c r="AW344" s="135">
        <f t="shared" si="245"/>
        <v>3.1488465704255999</v>
      </c>
      <c r="AX344" s="135">
        <f t="shared" si="246"/>
        <v>42.509428700745595</v>
      </c>
      <c r="AY344" s="224">
        <v>42.509428700745595</v>
      </c>
      <c r="AZ344" s="135">
        <f t="shared" si="247"/>
        <v>3.8258485830671036</v>
      </c>
      <c r="BA344" s="135">
        <f t="shared" si="248"/>
        <v>46.335277283812701</v>
      </c>
      <c r="BB344" s="226">
        <v>46.335277283812701</v>
      </c>
      <c r="BC344" s="135">
        <f t="shared" si="239"/>
        <v>4.1701749555431435</v>
      </c>
      <c r="BD344" s="135">
        <f t="shared" si="240"/>
        <v>50.505452239355847</v>
      </c>
      <c r="BE344" s="226">
        <v>50.505452239355847</v>
      </c>
      <c r="BF344" s="135">
        <f t="shared" si="241"/>
        <v>4.5454907015420272</v>
      </c>
      <c r="BG344" s="135">
        <f t="shared" si="242"/>
        <v>55.050942940897876</v>
      </c>
      <c r="BH344" s="226">
        <v>61.657056093805622</v>
      </c>
      <c r="BI344" s="226">
        <v>55.050942940897876</v>
      </c>
      <c r="BJ344" s="135">
        <f t="shared" si="235"/>
        <v>6.6061131529077448</v>
      </c>
      <c r="BK344" s="135">
        <f t="shared" si="236"/>
        <v>61.657056093805622</v>
      </c>
      <c r="BL344" s="135">
        <f t="shared" si="237"/>
        <v>2.4662822437522247</v>
      </c>
      <c r="BM344" s="135">
        <f t="shared" si="238"/>
        <v>64.12333833755784</v>
      </c>
      <c r="BN344" s="226">
        <v>67.32950525443573</v>
      </c>
      <c r="BO344" s="226">
        <v>64.12333833755784</v>
      </c>
      <c r="BP344" s="135">
        <f t="shared" si="290"/>
        <v>3.2061669168778923</v>
      </c>
      <c r="BQ344" s="135">
        <f t="shared" si="291"/>
        <v>67.32950525443573</v>
      </c>
      <c r="BR344" s="135">
        <f t="shared" si="292"/>
        <v>8.7528356830766452</v>
      </c>
      <c r="BS344" s="135">
        <f t="shared" si="293"/>
        <v>76.08234093751237</v>
      </c>
      <c r="BT344" s="226">
        <v>79.886457984387988</v>
      </c>
      <c r="BU344" s="129">
        <f t="shared" si="286"/>
        <v>11.982968697658199</v>
      </c>
      <c r="BV344" s="226">
        <v>76.08234093751237</v>
      </c>
      <c r="BW344" s="135">
        <f t="shared" si="294"/>
        <v>3.8041170468756187</v>
      </c>
      <c r="BX344" s="135">
        <f t="shared" si="295"/>
        <v>79.886457984387988</v>
      </c>
      <c r="BY344" s="132">
        <f t="shared" si="287"/>
        <v>91.869426682046182</v>
      </c>
    </row>
    <row r="345" spans="1:79" ht="16.5" customHeight="1" thickBot="1" x14ac:dyDescent="0.35">
      <c r="A345" s="5"/>
      <c r="B345" s="89" t="s">
        <v>289</v>
      </c>
      <c r="C345" s="103">
        <v>6807</v>
      </c>
      <c r="D345" s="104" t="s">
        <v>32</v>
      </c>
      <c r="E345" s="90" t="s">
        <v>246</v>
      </c>
      <c r="F345" s="105">
        <v>36</v>
      </c>
      <c r="G345" s="105">
        <v>54</v>
      </c>
      <c r="H345" s="105">
        <v>8</v>
      </c>
      <c r="I345" s="106" t="s">
        <v>9</v>
      </c>
      <c r="J345" s="91">
        <f t="shared" ref="J345:J350" si="300">K344*$K$6</f>
        <v>5531.5674714479983</v>
      </c>
      <c r="K345" s="57">
        <v>175.20052880262188</v>
      </c>
      <c r="M345" s="138"/>
      <c r="N345" s="138"/>
      <c r="P345" s="132"/>
      <c r="R345" s="132"/>
      <c r="S345" s="138"/>
      <c r="U345" s="133"/>
      <c r="V345" s="138"/>
      <c r="X345" s="132"/>
      <c r="Y345" s="138"/>
      <c r="AA345" s="132"/>
      <c r="AB345" s="132">
        <f>K352</f>
        <v>99.41308920249034</v>
      </c>
      <c r="AC345" s="138"/>
      <c r="AE345" s="134"/>
      <c r="AF345" s="152"/>
      <c r="AG345" s="190"/>
      <c r="AI345" s="132"/>
      <c r="AK345" s="132"/>
      <c r="AL345" s="134"/>
      <c r="AM345" s="129">
        <f t="shared" si="282"/>
        <v>7.9530471361992277</v>
      </c>
      <c r="AN345" s="134">
        <f t="shared" si="283"/>
        <v>107.36613633868957</v>
      </c>
      <c r="AP345" s="152"/>
      <c r="AR345" s="134"/>
      <c r="AS345" s="152"/>
      <c r="AT345" s="152"/>
      <c r="AV345" s="134"/>
      <c r="AW345" s="135"/>
      <c r="AX345" s="135"/>
      <c r="AY345" s="227">
        <v>46</v>
      </c>
      <c r="AZ345" s="135">
        <f t="shared" si="247"/>
        <v>4.1400000000000006</v>
      </c>
      <c r="BA345" s="135">
        <f t="shared" si="248"/>
        <v>50.14</v>
      </c>
      <c r="BB345" s="224">
        <v>50.14</v>
      </c>
      <c r="BC345" s="135">
        <f t="shared" si="239"/>
        <v>4.5125999999999999</v>
      </c>
      <c r="BD345" s="135">
        <f t="shared" si="240"/>
        <v>54.6526</v>
      </c>
      <c r="BE345" s="224">
        <v>54.6526</v>
      </c>
      <c r="BF345" s="135">
        <f t="shared" si="241"/>
        <v>4.9187339999999997</v>
      </c>
      <c r="BG345" s="135">
        <f t="shared" si="242"/>
        <v>59.571334</v>
      </c>
      <c r="BH345" s="224">
        <v>66.719894080000003</v>
      </c>
      <c r="BI345" s="224">
        <v>59.571334</v>
      </c>
      <c r="BJ345" s="135">
        <f t="shared" si="235"/>
        <v>7.1485600799999993</v>
      </c>
      <c r="BK345" s="135">
        <f t="shared" si="236"/>
        <v>66.719894080000003</v>
      </c>
      <c r="BL345" s="135">
        <f t="shared" si="237"/>
        <v>2.6687957632000003</v>
      </c>
      <c r="BM345" s="135">
        <f t="shared" si="238"/>
        <v>69.388689843199998</v>
      </c>
      <c r="BN345" s="226">
        <v>72.858124335360003</v>
      </c>
      <c r="BO345" s="226">
        <v>69.388689843199998</v>
      </c>
      <c r="BP345" s="135">
        <f t="shared" si="290"/>
        <v>3.46943449216</v>
      </c>
      <c r="BQ345" s="135">
        <f t="shared" si="291"/>
        <v>72.858124335360003</v>
      </c>
      <c r="BR345" s="135">
        <f t="shared" si="292"/>
        <v>9.4715561635968015</v>
      </c>
      <c r="BS345" s="135">
        <f t="shared" si="293"/>
        <v>82.329680498956805</v>
      </c>
      <c r="BT345" s="226">
        <v>86.446164523904642</v>
      </c>
      <c r="BU345" s="129">
        <f t="shared" si="286"/>
        <v>12.966924678585697</v>
      </c>
      <c r="BV345" s="226">
        <v>82.329680498956805</v>
      </c>
      <c r="BW345" s="135">
        <f t="shared" si="294"/>
        <v>4.11648402494784</v>
      </c>
      <c r="BX345" s="135">
        <f t="shared" si="295"/>
        <v>86.446164523904642</v>
      </c>
      <c r="BY345" s="132">
        <f t="shared" si="287"/>
        <v>99.41308920249034</v>
      </c>
    </row>
    <row r="346" spans="1:79" ht="16.5" customHeight="1" x14ac:dyDescent="0.3">
      <c r="A346" s="5"/>
      <c r="B346" s="92" t="s">
        <v>288</v>
      </c>
      <c r="C346" s="95">
        <v>6807</v>
      </c>
      <c r="D346" s="88" t="s">
        <v>32</v>
      </c>
      <c r="E346" s="88" t="s">
        <v>247</v>
      </c>
      <c r="F346" s="96">
        <v>36</v>
      </c>
      <c r="G346" s="96">
        <v>54</v>
      </c>
      <c r="H346" s="96">
        <v>8</v>
      </c>
      <c r="I346" s="97" t="s">
        <v>8</v>
      </c>
      <c r="J346" s="93">
        <f t="shared" si="300"/>
        <v>5531.5674714479983</v>
      </c>
      <c r="K346" s="57">
        <v>164.82617540921825</v>
      </c>
      <c r="M346" s="138"/>
      <c r="N346" s="138"/>
      <c r="P346" s="132"/>
      <c r="R346" s="132"/>
      <c r="S346" s="138"/>
      <c r="U346" s="133"/>
      <c r="V346" s="138"/>
      <c r="X346" s="132"/>
      <c r="Y346" s="138"/>
      <c r="AA346" s="132"/>
      <c r="AB346" s="132">
        <f>K353</f>
        <v>420.05500000000001</v>
      </c>
      <c r="AC346" s="138"/>
      <c r="AE346" s="134"/>
      <c r="AF346" s="152"/>
      <c r="AG346" s="190"/>
      <c r="AI346" s="132"/>
      <c r="AK346" s="132"/>
      <c r="AL346" s="134"/>
      <c r="AM346" s="129">
        <f t="shared" si="282"/>
        <v>33.604399999999998</v>
      </c>
      <c r="AN346" s="134">
        <f t="shared" si="283"/>
        <v>453.65940000000001</v>
      </c>
      <c r="AP346" s="152"/>
      <c r="AR346" s="134"/>
      <c r="AS346" s="152"/>
      <c r="AT346" s="152"/>
      <c r="AV346" s="134"/>
      <c r="AW346" s="135"/>
      <c r="AX346" s="135"/>
      <c r="AY346" s="222">
        <v>107</v>
      </c>
      <c r="AZ346" s="135">
        <f t="shared" si="247"/>
        <v>9.6300000000000008</v>
      </c>
      <c r="BA346" s="135">
        <f t="shared" si="248"/>
        <v>116.63</v>
      </c>
      <c r="BB346" s="222">
        <v>116.63</v>
      </c>
      <c r="BC346" s="135">
        <f t="shared" si="239"/>
        <v>10.496699999999999</v>
      </c>
      <c r="BD346" s="135">
        <f t="shared" si="240"/>
        <v>127.1267</v>
      </c>
      <c r="BE346" s="222">
        <v>127.1267</v>
      </c>
      <c r="BF346" s="135">
        <f t="shared" si="241"/>
        <v>11.441402999999999</v>
      </c>
      <c r="BG346" s="135">
        <f t="shared" si="242"/>
        <v>138.56810300000001</v>
      </c>
      <c r="BH346" s="222">
        <v>155.19627536000002</v>
      </c>
      <c r="BI346" s="222">
        <v>138.56810300000001</v>
      </c>
      <c r="BJ346" s="135">
        <f t="shared" si="235"/>
        <v>16.628172360000001</v>
      </c>
      <c r="BK346" s="135">
        <f t="shared" si="236"/>
        <v>155.19627536000002</v>
      </c>
      <c r="BL346" s="135">
        <f t="shared" si="237"/>
        <v>6.207851014400001</v>
      </c>
      <c r="BM346" s="135">
        <f t="shared" si="238"/>
        <v>161.40412637440002</v>
      </c>
      <c r="BN346" s="222">
        <v>169.47433269312003</v>
      </c>
      <c r="BO346" s="222">
        <v>161.40412637440002</v>
      </c>
      <c r="BP346" s="135">
        <f t="shared" si="290"/>
        <v>8.0702063187200004</v>
      </c>
      <c r="BQ346" s="135">
        <f t="shared" si="291"/>
        <v>169.47433269312003</v>
      </c>
      <c r="BR346" s="135">
        <f t="shared" si="292"/>
        <v>22.031663250105602</v>
      </c>
      <c r="BS346" s="135">
        <f t="shared" si="293"/>
        <v>191.50599594322563</v>
      </c>
      <c r="BT346" s="222">
        <v>201.08129574038691</v>
      </c>
      <c r="BU346" s="129">
        <f t="shared" si="286"/>
        <v>30.162194361058038</v>
      </c>
      <c r="BV346" s="222">
        <v>191.50599594322563</v>
      </c>
      <c r="BW346" s="135">
        <f t="shared" si="294"/>
        <v>9.5752997971612821</v>
      </c>
      <c r="BX346" s="135">
        <f t="shared" si="295"/>
        <v>201.08129574038691</v>
      </c>
      <c r="BY346" s="132">
        <f t="shared" si="287"/>
        <v>231.24349010144493</v>
      </c>
    </row>
    <row r="347" spans="1:79" ht="16.5" customHeight="1" thickBot="1" x14ac:dyDescent="0.35">
      <c r="A347" s="5"/>
      <c r="B347" s="92" t="s">
        <v>456</v>
      </c>
      <c r="C347" s="95">
        <v>8149</v>
      </c>
      <c r="D347" s="88" t="s">
        <v>32</v>
      </c>
      <c r="E347" s="88" t="s">
        <v>248</v>
      </c>
      <c r="F347" s="96">
        <v>27.95</v>
      </c>
      <c r="G347" s="96">
        <v>56</v>
      </c>
      <c r="H347" s="96">
        <v>10</v>
      </c>
      <c r="I347" s="97" t="s">
        <v>8</v>
      </c>
      <c r="J347" s="93">
        <f t="shared" si="300"/>
        <v>5204.0203107147772</v>
      </c>
      <c r="K347" s="57">
        <v>140.58703196668608</v>
      </c>
      <c r="M347" s="138"/>
      <c r="N347" s="138"/>
      <c r="P347" s="132"/>
      <c r="R347" s="132"/>
      <c r="S347" s="138"/>
      <c r="U347" s="133"/>
      <c r="V347" s="138"/>
      <c r="X347" s="132"/>
      <c r="Y347" s="138"/>
      <c r="AA347" s="132"/>
      <c r="AB347" s="132">
        <f>K354</f>
        <v>293.82900000000001</v>
      </c>
      <c r="AC347" s="138"/>
      <c r="AE347" s="134"/>
      <c r="AF347" s="152"/>
      <c r="AG347" s="190"/>
      <c r="AI347" s="132"/>
      <c r="AK347" s="132"/>
      <c r="AL347" s="134"/>
      <c r="AM347" s="129">
        <f t="shared" si="282"/>
        <v>23.506320000000002</v>
      </c>
      <c r="AN347" s="134">
        <f t="shared" si="283"/>
        <v>317.33532000000002</v>
      </c>
      <c r="AP347" s="152"/>
      <c r="AR347" s="134"/>
      <c r="AS347" s="152"/>
      <c r="AT347" s="152"/>
      <c r="AV347" s="134"/>
      <c r="AW347" s="135"/>
      <c r="AX347" s="135"/>
      <c r="AY347" s="224">
        <v>107</v>
      </c>
      <c r="AZ347" s="135">
        <f t="shared" si="247"/>
        <v>9.6300000000000008</v>
      </c>
      <c r="BA347" s="135">
        <f t="shared" si="248"/>
        <v>116.63</v>
      </c>
      <c r="BB347" s="224">
        <v>116.63</v>
      </c>
      <c r="BC347" s="135">
        <f t="shared" si="239"/>
        <v>10.496699999999999</v>
      </c>
      <c r="BD347" s="135">
        <f t="shared" si="240"/>
        <v>127.1267</v>
      </c>
      <c r="BE347" s="224">
        <v>127.1267</v>
      </c>
      <c r="BF347" s="135">
        <f t="shared" si="241"/>
        <v>11.441402999999999</v>
      </c>
      <c r="BG347" s="135">
        <f t="shared" si="242"/>
        <v>138.56810300000001</v>
      </c>
      <c r="BH347" s="224">
        <v>155.19627536000002</v>
      </c>
      <c r="BI347" s="224">
        <v>138.56810300000001</v>
      </c>
      <c r="BJ347" s="135">
        <f t="shared" si="235"/>
        <v>16.628172360000001</v>
      </c>
      <c r="BK347" s="135">
        <f t="shared" si="236"/>
        <v>155.19627536000002</v>
      </c>
      <c r="BL347" s="135">
        <f t="shared" si="237"/>
        <v>6.207851014400001</v>
      </c>
      <c r="BM347" s="135">
        <f t="shared" si="238"/>
        <v>161.40412637440002</v>
      </c>
      <c r="BN347" s="226">
        <v>169.47433269312003</v>
      </c>
      <c r="BO347" s="226">
        <v>161.40412637440002</v>
      </c>
      <c r="BP347" s="135">
        <f t="shared" si="290"/>
        <v>8.0702063187200004</v>
      </c>
      <c r="BQ347" s="135">
        <f t="shared" si="291"/>
        <v>169.47433269312003</v>
      </c>
      <c r="BR347" s="135">
        <f t="shared" si="292"/>
        <v>22.031663250105602</v>
      </c>
      <c r="BS347" s="135">
        <f t="shared" si="293"/>
        <v>191.50599594322563</v>
      </c>
      <c r="BT347" s="226">
        <v>201.08129574038691</v>
      </c>
      <c r="BU347" s="129">
        <f t="shared" si="286"/>
        <v>30.162194361058038</v>
      </c>
      <c r="BV347" s="226">
        <v>191.50599594322563</v>
      </c>
      <c r="BW347" s="135">
        <f t="shared" si="294"/>
        <v>9.5752997971612821</v>
      </c>
      <c r="BX347" s="135">
        <f t="shared" si="295"/>
        <v>201.08129574038691</v>
      </c>
      <c r="BY347" s="132">
        <f t="shared" si="287"/>
        <v>231.24349010144493</v>
      </c>
    </row>
    <row r="348" spans="1:79" ht="16.5" customHeight="1" x14ac:dyDescent="0.3">
      <c r="A348" s="5"/>
      <c r="B348" s="92" t="s">
        <v>290</v>
      </c>
      <c r="C348" s="95">
        <v>8004</v>
      </c>
      <c r="D348" s="88" t="s">
        <v>32</v>
      </c>
      <c r="E348" s="88" t="s">
        <v>249</v>
      </c>
      <c r="F348" s="96">
        <v>26</v>
      </c>
      <c r="G348" s="96">
        <v>42</v>
      </c>
      <c r="H348" s="96" t="s">
        <v>64</v>
      </c>
      <c r="I348" s="97" t="s">
        <v>8</v>
      </c>
      <c r="J348" s="93">
        <f t="shared" si="300"/>
        <v>4438.7232061978957</v>
      </c>
      <c r="K348" s="57">
        <v>140.58703196668608</v>
      </c>
      <c r="O348" s="129">
        <f t="shared" si="231"/>
        <v>0</v>
      </c>
      <c r="P348" s="132">
        <f t="shared" si="215"/>
        <v>0</v>
      </c>
      <c r="Q348" s="129">
        <f t="shared" si="216"/>
        <v>0</v>
      </c>
      <c r="R348" s="132">
        <f t="shared" si="217"/>
        <v>0</v>
      </c>
      <c r="U348" s="133"/>
      <c r="W348" s="129">
        <f t="shared" si="213"/>
        <v>0</v>
      </c>
      <c r="X348" s="132">
        <f t="shared" si="214"/>
        <v>0</v>
      </c>
      <c r="Z348" s="129">
        <f t="shared" si="298"/>
        <v>0</v>
      </c>
      <c r="AA348" s="132">
        <f t="shared" si="299"/>
        <v>0</v>
      </c>
      <c r="AB348" s="132">
        <f>J359</f>
        <v>0</v>
      </c>
      <c r="AD348" s="129">
        <f t="shared" si="296"/>
        <v>0</v>
      </c>
      <c r="AE348" s="134">
        <f t="shared" si="297"/>
        <v>0</v>
      </c>
      <c r="AH348" s="129">
        <f t="shared" si="288"/>
        <v>0</v>
      </c>
      <c r="AI348" s="132">
        <f t="shared" si="289"/>
        <v>0</v>
      </c>
      <c r="AK348" s="132"/>
      <c r="AL348" s="134">
        <f t="shared" si="281"/>
        <v>0</v>
      </c>
      <c r="AM348" s="129">
        <f t="shared" si="282"/>
        <v>0</v>
      </c>
      <c r="AN348" s="134">
        <f t="shared" si="283"/>
        <v>0</v>
      </c>
      <c r="AQ348" s="129">
        <f t="shared" si="284"/>
        <v>0</v>
      </c>
      <c r="AR348" s="134">
        <f t="shared" si="285"/>
        <v>0</v>
      </c>
      <c r="AU348" s="129">
        <f t="shared" si="243"/>
        <v>0</v>
      </c>
      <c r="AV348" s="134">
        <f t="shared" si="244"/>
        <v>0</v>
      </c>
      <c r="AW348" s="135"/>
      <c r="AX348" s="135"/>
      <c r="AZ348" s="135">
        <f t="shared" si="247"/>
        <v>0</v>
      </c>
      <c r="BA348" s="135">
        <f t="shared" si="248"/>
        <v>0</v>
      </c>
      <c r="BC348" s="135">
        <f t="shared" si="239"/>
        <v>0</v>
      </c>
      <c r="BD348" s="135">
        <f t="shared" si="240"/>
        <v>0</v>
      </c>
      <c r="BF348" s="135">
        <f t="shared" si="241"/>
        <v>0</v>
      </c>
      <c r="BG348" s="135">
        <f t="shared" si="242"/>
        <v>0</v>
      </c>
      <c r="BJ348" s="135">
        <f t="shared" si="235"/>
        <v>0</v>
      </c>
      <c r="BK348" s="135">
        <f t="shared" si="236"/>
        <v>0</v>
      </c>
      <c r="BL348" s="135">
        <f t="shared" si="237"/>
        <v>0</v>
      </c>
      <c r="BM348" s="135">
        <f t="shared" si="238"/>
        <v>0</v>
      </c>
      <c r="BP348" s="135">
        <f t="shared" si="290"/>
        <v>0</v>
      </c>
      <c r="BQ348" s="135">
        <f t="shared" si="291"/>
        <v>0</v>
      </c>
      <c r="BR348" s="135">
        <f t="shared" si="292"/>
        <v>0</v>
      </c>
      <c r="BS348" s="135">
        <f t="shared" si="293"/>
        <v>0</v>
      </c>
      <c r="BU348" s="129">
        <f t="shared" si="286"/>
        <v>0</v>
      </c>
      <c r="BW348" s="135">
        <f t="shared" si="294"/>
        <v>0</v>
      </c>
      <c r="BX348" s="135">
        <f t="shared" si="295"/>
        <v>0</v>
      </c>
      <c r="BY348" s="132">
        <f t="shared" si="287"/>
        <v>0</v>
      </c>
    </row>
    <row r="349" spans="1:79" ht="16.5" customHeight="1" thickBot="1" x14ac:dyDescent="0.35">
      <c r="A349" s="5"/>
      <c r="B349" s="92" t="s">
        <v>291</v>
      </c>
      <c r="C349" s="95">
        <v>8004</v>
      </c>
      <c r="D349" s="88" t="s">
        <v>32</v>
      </c>
      <c r="E349" s="88" t="s">
        <v>250</v>
      </c>
      <c r="F349" s="96">
        <v>26</v>
      </c>
      <c r="G349" s="96">
        <v>42</v>
      </c>
      <c r="H349" s="96" t="s">
        <v>65</v>
      </c>
      <c r="I349" s="97" t="s">
        <v>9</v>
      </c>
      <c r="J349" s="93">
        <f t="shared" si="300"/>
        <v>4438.7232061978957</v>
      </c>
      <c r="K349" s="57">
        <v>208.8</v>
      </c>
      <c r="M349" s="136">
        <v>158.69726399999999</v>
      </c>
      <c r="N349" s="136">
        <v>149.71439999999998</v>
      </c>
      <c r="O349" s="129">
        <f t="shared" si="231"/>
        <v>8.9828639999999993</v>
      </c>
      <c r="P349" s="132">
        <f t="shared" si="215"/>
        <v>158.69726399999999</v>
      </c>
      <c r="Q349" s="129">
        <f t="shared" si="216"/>
        <v>20.630644319999998</v>
      </c>
      <c r="R349" s="132">
        <f t="shared" si="217"/>
        <v>179.32790831999998</v>
      </c>
      <c r="S349" s="136">
        <v>179.32790831999998</v>
      </c>
      <c r="T349" s="129">
        <f t="shared" si="218"/>
        <v>17.932790831999998</v>
      </c>
      <c r="U349" s="133">
        <f t="shared" si="219"/>
        <v>197.26069915199997</v>
      </c>
      <c r="V349" s="136">
        <v>197.26069915199997</v>
      </c>
      <c r="W349" s="129">
        <f t="shared" si="213"/>
        <v>11.835641949119999</v>
      </c>
      <c r="X349" s="132">
        <f t="shared" si="214"/>
        <v>209.09634110111998</v>
      </c>
      <c r="Y349" s="136">
        <v>209.09634110111998</v>
      </c>
      <c r="Z349" s="129">
        <f t="shared" si="298"/>
        <v>16.727707288089597</v>
      </c>
      <c r="AA349" s="132">
        <f t="shared" si="299"/>
        <v>225.82404838920957</v>
      </c>
      <c r="AB349" s="132">
        <f>K356</f>
        <v>890.41164273975085</v>
      </c>
      <c r="AC349" s="136">
        <v>225.82404838920957</v>
      </c>
      <c r="AD349" s="129">
        <f t="shared" si="296"/>
        <v>22.582404838920954</v>
      </c>
      <c r="AE349" s="134">
        <f t="shared" si="297"/>
        <v>248.40645322813052</v>
      </c>
      <c r="AF349" s="136">
        <v>265.79490495409965</v>
      </c>
      <c r="AG349" s="136">
        <v>248.40645322813052</v>
      </c>
      <c r="AH349" s="129">
        <f t="shared" si="288"/>
        <v>17.388451725969137</v>
      </c>
      <c r="AI349" s="132">
        <f t="shared" si="289"/>
        <v>265.79490495409965</v>
      </c>
      <c r="AK349" s="132">
        <f t="shared" si="280"/>
        <v>39.869235743114949</v>
      </c>
      <c r="AL349" s="134">
        <f t="shared" si="281"/>
        <v>305.66414069721458</v>
      </c>
      <c r="AM349" s="129">
        <f t="shared" si="282"/>
        <v>71.232931419180062</v>
      </c>
      <c r="AN349" s="134">
        <f t="shared" si="283"/>
        <v>961.64457415893094</v>
      </c>
      <c r="AQ349" s="129">
        <f t="shared" si="284"/>
        <v>0</v>
      </c>
      <c r="AR349" s="134">
        <f t="shared" si="285"/>
        <v>0</v>
      </c>
      <c r="AS349" s="136">
        <v>381.48840000000001</v>
      </c>
      <c r="AT349" s="136">
        <v>353.23</v>
      </c>
      <c r="AU349" s="129">
        <f t="shared" si="243"/>
        <v>28.258400000000002</v>
      </c>
      <c r="AV349" s="134">
        <f t="shared" si="244"/>
        <v>381.48840000000001</v>
      </c>
      <c r="AW349" s="135">
        <f t="shared" si="245"/>
        <v>30.519072000000001</v>
      </c>
      <c r="AX349" s="135">
        <f t="shared" si="246"/>
        <v>412.00747200000001</v>
      </c>
      <c r="AY349" s="136">
        <v>412.00747200000001</v>
      </c>
      <c r="AZ349" s="135">
        <f t="shared" si="247"/>
        <v>37.080672479999997</v>
      </c>
      <c r="BA349" s="135">
        <f t="shared" si="248"/>
        <v>449.08814447999998</v>
      </c>
      <c r="BB349" s="136">
        <v>449.08814447999998</v>
      </c>
      <c r="BC349" s="135">
        <f t="shared" si="239"/>
        <v>40.417933003199991</v>
      </c>
      <c r="BD349" s="135">
        <f t="shared" si="240"/>
        <v>489.50607748319999</v>
      </c>
      <c r="BE349" s="136">
        <v>489.50607748319999</v>
      </c>
      <c r="BF349" s="135">
        <f t="shared" si="241"/>
        <v>44.055546973488006</v>
      </c>
      <c r="BG349" s="135">
        <f t="shared" si="242"/>
        <v>533.56162445668804</v>
      </c>
      <c r="BH349" s="136">
        <v>597.58901939149064</v>
      </c>
      <c r="BI349" s="136">
        <v>533.56162445668804</v>
      </c>
      <c r="BJ349" s="135">
        <f t="shared" si="235"/>
        <v>64.027394934802572</v>
      </c>
      <c r="BK349" s="135">
        <f t="shared" si="236"/>
        <v>597.58901939149064</v>
      </c>
      <c r="BL349" s="135">
        <f t="shared" si="237"/>
        <v>23.903560775659624</v>
      </c>
      <c r="BM349" s="135">
        <f t="shared" si="238"/>
        <v>621.49258016715021</v>
      </c>
      <c r="BN349" s="137">
        <v>652.56720917550774</v>
      </c>
      <c r="BO349" s="137">
        <v>621.49258016715021</v>
      </c>
      <c r="BP349" s="135">
        <f t="shared" si="290"/>
        <v>31.074629008357508</v>
      </c>
      <c r="BQ349" s="135">
        <f t="shared" si="291"/>
        <v>652.56720917550774</v>
      </c>
      <c r="BR349" s="135">
        <f t="shared" si="292"/>
        <v>84.833737192816002</v>
      </c>
      <c r="BS349" s="135">
        <f t="shared" si="293"/>
        <v>737.40094636832373</v>
      </c>
      <c r="BT349" s="137">
        <v>774.27099368673987</v>
      </c>
      <c r="BU349" s="129">
        <f t="shared" si="286"/>
        <v>116.14064905301097</v>
      </c>
      <c r="BV349" s="137">
        <v>737.40094636832373</v>
      </c>
      <c r="BW349" s="135">
        <f t="shared" si="294"/>
        <v>36.870047318416191</v>
      </c>
      <c r="BX349" s="135">
        <f t="shared" si="295"/>
        <v>774.27099368673987</v>
      </c>
      <c r="BY349" s="132">
        <f t="shared" si="287"/>
        <v>890.41164273975085</v>
      </c>
    </row>
    <row r="350" spans="1:79" ht="16.5" customHeight="1" x14ac:dyDescent="0.3">
      <c r="A350" s="86"/>
      <c r="B350" s="92" t="s">
        <v>747</v>
      </c>
      <c r="C350" s="313" t="s">
        <v>748</v>
      </c>
      <c r="D350" s="100" t="s">
        <v>32</v>
      </c>
      <c r="E350" s="100" t="s">
        <v>773</v>
      </c>
      <c r="F350" s="101">
        <v>30</v>
      </c>
      <c r="G350" s="101">
        <v>52</v>
      </c>
      <c r="H350" s="101" t="s">
        <v>749</v>
      </c>
      <c r="I350" s="305" t="s">
        <v>8</v>
      </c>
      <c r="J350" s="337">
        <f t="shared" si="300"/>
        <v>6592.3961299200009</v>
      </c>
      <c r="K350" s="57">
        <v>106.45813392340119</v>
      </c>
      <c r="M350" s="138"/>
      <c r="N350" s="138"/>
      <c r="P350" s="132"/>
      <c r="R350" s="132"/>
      <c r="S350" s="138"/>
      <c r="U350" s="133"/>
      <c r="V350" s="138"/>
      <c r="X350" s="132"/>
      <c r="Y350" s="138"/>
      <c r="AA350" s="132"/>
      <c r="AB350" s="132"/>
      <c r="AC350" s="138"/>
      <c r="AE350" s="134"/>
      <c r="AF350" s="138"/>
      <c r="AG350" s="138"/>
      <c r="AI350" s="132"/>
      <c r="AK350" s="132"/>
      <c r="AL350" s="134"/>
      <c r="AN350" s="134"/>
      <c r="AR350" s="134"/>
      <c r="AS350" s="138"/>
      <c r="AT350" s="138"/>
      <c r="AV350" s="134"/>
      <c r="AW350" s="135"/>
      <c r="AX350" s="135"/>
      <c r="AY350" s="138"/>
      <c r="AZ350" s="135"/>
      <c r="BA350" s="135"/>
      <c r="BB350" s="138"/>
      <c r="BC350" s="135"/>
      <c r="BD350" s="135"/>
      <c r="BE350" s="138"/>
      <c r="BF350" s="135"/>
      <c r="BG350" s="135"/>
      <c r="BH350" s="138"/>
      <c r="BI350" s="138"/>
      <c r="BJ350" s="135"/>
      <c r="BK350" s="135"/>
      <c r="BL350" s="135"/>
      <c r="BM350" s="135"/>
      <c r="BP350" s="135">
        <f t="shared" si="290"/>
        <v>0</v>
      </c>
      <c r="BQ350" s="135">
        <f t="shared" si="291"/>
        <v>0</v>
      </c>
      <c r="BR350" s="135">
        <f t="shared" si="292"/>
        <v>0</v>
      </c>
      <c r="BS350" s="135">
        <f t="shared" si="293"/>
        <v>0</v>
      </c>
      <c r="BU350" s="129">
        <f t="shared" si="286"/>
        <v>0</v>
      </c>
      <c r="BW350" s="135">
        <f t="shared" si="294"/>
        <v>0</v>
      </c>
      <c r="BX350" s="135">
        <f t="shared" si="295"/>
        <v>0</v>
      </c>
      <c r="BY350" s="132">
        <f t="shared" si="287"/>
        <v>0</v>
      </c>
    </row>
    <row r="351" spans="1:79" ht="16.2" thickBot="1" x14ac:dyDescent="0.35">
      <c r="A351" s="87"/>
      <c r="B351" s="92" t="s">
        <v>776</v>
      </c>
      <c r="C351" s="282"/>
      <c r="D351" s="448" t="s">
        <v>32</v>
      </c>
      <c r="E351" s="448" t="s">
        <v>777</v>
      </c>
      <c r="F351" s="449">
        <v>39</v>
      </c>
      <c r="G351" s="449">
        <v>59</v>
      </c>
      <c r="H351" s="449" t="s">
        <v>778</v>
      </c>
      <c r="I351" s="412" t="s">
        <v>9</v>
      </c>
      <c r="J351" s="486">
        <f>K357*$K$6</f>
        <v>7568.3991140435201</v>
      </c>
      <c r="K351" s="57">
        <v>91.869426682046182</v>
      </c>
      <c r="O351" s="129">
        <f t="shared" si="231"/>
        <v>0</v>
      </c>
      <c r="P351" s="132">
        <f t="shared" si="215"/>
        <v>0</v>
      </c>
      <c r="Q351" s="129">
        <f t="shared" si="216"/>
        <v>0</v>
      </c>
      <c r="R351" s="132">
        <f t="shared" si="217"/>
        <v>0</v>
      </c>
      <c r="U351" s="133"/>
      <c r="W351" s="129">
        <f t="shared" si="213"/>
        <v>0</v>
      </c>
      <c r="X351" s="132">
        <f t="shared" si="214"/>
        <v>0</v>
      </c>
      <c r="Z351" s="129">
        <f t="shared" si="298"/>
        <v>0</v>
      </c>
      <c r="AA351" s="132">
        <f t="shared" si="299"/>
        <v>0</v>
      </c>
      <c r="AB351" s="132">
        <f>J361</f>
        <v>0</v>
      </c>
      <c r="AD351" s="129">
        <f t="shared" si="296"/>
        <v>0</v>
      </c>
      <c r="AE351" s="134">
        <f t="shared" si="297"/>
        <v>0</v>
      </c>
      <c r="AH351" s="129">
        <f t="shared" si="288"/>
        <v>0</v>
      </c>
      <c r="AI351" s="132">
        <f t="shared" si="289"/>
        <v>0</v>
      </c>
      <c r="AK351" s="132"/>
      <c r="AL351" s="134">
        <f t="shared" si="281"/>
        <v>0</v>
      </c>
      <c r="AM351" s="129">
        <f t="shared" si="282"/>
        <v>0</v>
      </c>
      <c r="AN351" s="134">
        <f t="shared" si="283"/>
        <v>0</v>
      </c>
      <c r="AQ351" s="129">
        <f t="shared" si="284"/>
        <v>0</v>
      </c>
      <c r="AR351" s="134">
        <f t="shared" si="285"/>
        <v>0</v>
      </c>
      <c r="AU351" s="129">
        <f t="shared" si="243"/>
        <v>0</v>
      </c>
      <c r="AV351" s="134">
        <f t="shared" si="244"/>
        <v>0</v>
      </c>
      <c r="AW351" s="135"/>
      <c r="AX351" s="135"/>
      <c r="AZ351" s="135">
        <f t="shared" si="247"/>
        <v>0</v>
      </c>
      <c r="BA351" s="135">
        <f t="shared" si="248"/>
        <v>0</v>
      </c>
      <c r="BC351" s="135">
        <f t="shared" si="239"/>
        <v>0</v>
      </c>
      <c r="BD351" s="135">
        <f t="shared" si="240"/>
        <v>0</v>
      </c>
      <c r="BF351" s="135">
        <f t="shared" si="241"/>
        <v>0</v>
      </c>
      <c r="BG351" s="135">
        <f t="shared" si="242"/>
        <v>0</v>
      </c>
      <c r="BJ351" s="135">
        <f t="shared" si="235"/>
        <v>0</v>
      </c>
      <c r="BK351" s="135">
        <f t="shared" si="236"/>
        <v>0</v>
      </c>
      <c r="BL351" s="135">
        <f t="shared" si="237"/>
        <v>0</v>
      </c>
      <c r="BM351" s="135">
        <f t="shared" si="238"/>
        <v>0</v>
      </c>
      <c r="BP351" s="135">
        <f t="shared" si="290"/>
        <v>0</v>
      </c>
      <c r="BQ351" s="135">
        <f t="shared" si="291"/>
        <v>0</v>
      </c>
      <c r="BR351" s="135">
        <f t="shared" si="292"/>
        <v>0</v>
      </c>
      <c r="BS351" s="135">
        <f t="shared" si="293"/>
        <v>0</v>
      </c>
      <c r="BU351" s="129">
        <f t="shared" si="286"/>
        <v>0</v>
      </c>
      <c r="BW351" s="135">
        <f t="shared" si="294"/>
        <v>0</v>
      </c>
      <c r="BX351" s="135">
        <f t="shared" si="295"/>
        <v>0</v>
      </c>
      <c r="BY351" s="132">
        <f t="shared" si="287"/>
        <v>0</v>
      </c>
    </row>
    <row r="352" spans="1:79" ht="15" customHeight="1" x14ac:dyDescent="0.3">
      <c r="A352" s="5"/>
      <c r="B352" s="89" t="s">
        <v>565</v>
      </c>
      <c r="C352" s="427"/>
      <c r="D352" s="405" t="s">
        <v>567</v>
      </c>
      <c r="E352" s="90" t="s">
        <v>568</v>
      </c>
      <c r="F352" s="428"/>
      <c r="G352" s="428">
        <v>57</v>
      </c>
      <c r="H352" s="428">
        <v>10.5</v>
      </c>
      <c r="I352" s="429"/>
      <c r="J352" s="91">
        <f>K350*$K$6</f>
        <v>3361.1790712410684</v>
      </c>
      <c r="K352" s="57">
        <v>99.41308920249034</v>
      </c>
      <c r="M352" s="137">
        <v>26.9905574</v>
      </c>
      <c r="N352" s="137">
        <v>25.462790000000002</v>
      </c>
      <c r="O352" s="129">
        <f t="shared" si="231"/>
        <v>1.5277674000000001</v>
      </c>
      <c r="P352" s="132">
        <f t="shared" si="215"/>
        <v>26.9905574</v>
      </c>
      <c r="Q352" s="129">
        <f t="shared" si="216"/>
        <v>3.5087724619999996</v>
      </c>
      <c r="R352" s="132">
        <f t="shared" si="217"/>
        <v>30.499329862</v>
      </c>
      <c r="S352" s="137">
        <v>30.499329862</v>
      </c>
      <c r="T352" s="129">
        <f t="shared" si="218"/>
        <v>3.0499329862</v>
      </c>
      <c r="U352" s="133">
        <f t="shared" si="219"/>
        <v>33.549262848200001</v>
      </c>
      <c r="V352" s="137">
        <v>33.549262848200001</v>
      </c>
      <c r="W352" s="129">
        <f t="shared" si="213"/>
        <v>2.0129557708919998</v>
      </c>
      <c r="X352" s="132">
        <f t="shared" si="214"/>
        <v>35.562218619092</v>
      </c>
      <c r="Y352" s="137">
        <v>35.562218619092</v>
      </c>
      <c r="Z352" s="129">
        <f t="shared" si="298"/>
        <v>2.8449774895273601</v>
      </c>
      <c r="AA352" s="132">
        <f t="shared" si="299"/>
        <v>38.40719610861936</v>
      </c>
      <c r="AB352" s="132">
        <f>K359</f>
        <v>151.43549729458266</v>
      </c>
      <c r="AC352" s="137">
        <v>38.40719610861936</v>
      </c>
      <c r="AD352" s="129">
        <f t="shared" si="296"/>
        <v>3.8407196108619357</v>
      </c>
      <c r="AE352" s="134">
        <f t="shared" si="297"/>
        <v>42.247915719481298</v>
      </c>
      <c r="AF352" s="137">
        <v>45.205269819844986</v>
      </c>
      <c r="AG352" s="137">
        <v>42.247915719481298</v>
      </c>
      <c r="AH352" s="129">
        <f t="shared" si="288"/>
        <v>2.9573541003636912</v>
      </c>
      <c r="AI352" s="132">
        <f t="shared" si="289"/>
        <v>45.205269819844986</v>
      </c>
      <c r="AK352" s="132">
        <f t="shared" si="280"/>
        <v>6.7807904729767472</v>
      </c>
      <c r="AL352" s="134">
        <f t="shared" si="281"/>
        <v>51.986060292821733</v>
      </c>
      <c r="AM352" s="129">
        <f t="shared" si="282"/>
        <v>12.114839783566612</v>
      </c>
      <c r="AN352" s="134">
        <f t="shared" si="283"/>
        <v>163.55033707814928</v>
      </c>
      <c r="AP352" s="137">
        <v>56.14494511624747</v>
      </c>
      <c r="AQ352" s="129">
        <f t="shared" si="284"/>
        <v>3.9301461581373229</v>
      </c>
      <c r="AR352" s="134">
        <f t="shared" si="285"/>
        <v>60.075091274384796</v>
      </c>
      <c r="AS352" s="137">
        <v>64.881098576335575</v>
      </c>
      <c r="AT352" s="137">
        <v>60.075091274384796</v>
      </c>
      <c r="AU352" s="129">
        <f t="shared" si="243"/>
        <v>4.8060073019507836</v>
      </c>
      <c r="AV352" s="134">
        <f t="shared" si="244"/>
        <v>64.881098576335575</v>
      </c>
      <c r="AW352" s="135">
        <f t="shared" si="245"/>
        <v>5.1904878861068457</v>
      </c>
      <c r="AX352" s="135">
        <f t="shared" si="246"/>
        <v>70.071586462442426</v>
      </c>
      <c r="AY352" s="137">
        <v>70.071586462442426</v>
      </c>
      <c r="AZ352" s="135">
        <f t="shared" si="247"/>
        <v>6.3064427816198183</v>
      </c>
      <c r="BA352" s="135">
        <f t="shared" si="248"/>
        <v>76.378029244062247</v>
      </c>
      <c r="BB352" s="137">
        <v>76.378029244062247</v>
      </c>
      <c r="BC352" s="135">
        <f t="shared" si="239"/>
        <v>6.8740226319656026</v>
      </c>
      <c r="BD352" s="135">
        <f t="shared" si="240"/>
        <v>83.252051876027849</v>
      </c>
      <c r="BE352" s="137">
        <v>83.252051876027849</v>
      </c>
      <c r="BF352" s="135">
        <f t="shared" si="241"/>
        <v>7.4926846688425055</v>
      </c>
      <c r="BG352" s="135">
        <f t="shared" si="242"/>
        <v>90.744736544870349</v>
      </c>
      <c r="BH352" s="137">
        <v>101.63410493025479</v>
      </c>
      <c r="BI352" s="137">
        <v>90.744736544870349</v>
      </c>
      <c r="BJ352" s="135">
        <f t="shared" si="235"/>
        <v>10.889368385384442</v>
      </c>
      <c r="BK352" s="135">
        <f t="shared" si="236"/>
        <v>101.63410493025479</v>
      </c>
      <c r="BL352" s="135">
        <f t="shared" si="237"/>
        <v>4.0653641972101919</v>
      </c>
      <c r="BM352" s="135">
        <f t="shared" si="238"/>
        <v>105.69946912746498</v>
      </c>
      <c r="BN352" s="137">
        <v>110.98444258383823</v>
      </c>
      <c r="BO352" s="137">
        <v>105.69946912746498</v>
      </c>
      <c r="BP352" s="135">
        <f t="shared" si="290"/>
        <v>5.2849734563732484</v>
      </c>
      <c r="BQ352" s="135">
        <f t="shared" si="291"/>
        <v>110.98444258383823</v>
      </c>
      <c r="BR352" s="135">
        <f t="shared" si="292"/>
        <v>14.427977535898972</v>
      </c>
      <c r="BS352" s="135">
        <f t="shared" si="293"/>
        <v>125.41242011973721</v>
      </c>
      <c r="BT352" s="137">
        <v>131.68304112572406</v>
      </c>
      <c r="BU352" s="129">
        <f t="shared" si="286"/>
        <v>19.752456168858611</v>
      </c>
      <c r="BV352" s="137">
        <v>125.41242011973721</v>
      </c>
      <c r="BW352" s="135">
        <f t="shared" si="294"/>
        <v>6.270621005986861</v>
      </c>
      <c r="BX352" s="135">
        <f t="shared" si="295"/>
        <v>131.68304112572406</v>
      </c>
      <c r="BY352" s="132">
        <f t="shared" si="287"/>
        <v>151.43549729458266</v>
      </c>
    </row>
    <row r="353" spans="1:77" ht="15" customHeight="1" thickBot="1" x14ac:dyDescent="0.35">
      <c r="A353" s="5"/>
      <c r="B353" s="92" t="s">
        <v>566</v>
      </c>
      <c r="C353" s="327"/>
      <c r="D353" s="88" t="s">
        <v>567</v>
      </c>
      <c r="E353" s="88" t="s">
        <v>569</v>
      </c>
      <c r="F353" s="328"/>
      <c r="G353" s="328">
        <v>42.5</v>
      </c>
      <c r="H353" s="328">
        <v>9</v>
      </c>
      <c r="I353" s="329"/>
      <c r="J353" s="93">
        <f>K351*$K$6</f>
        <v>2900.5730503672912</v>
      </c>
      <c r="K353" s="57">
        <v>420.05500000000001</v>
      </c>
      <c r="M353" s="139"/>
      <c r="N353" s="139"/>
      <c r="P353" s="132"/>
      <c r="R353" s="132"/>
      <c r="S353" s="139"/>
      <c r="U353" s="133"/>
      <c r="V353" s="139"/>
      <c r="X353" s="132"/>
      <c r="Y353" s="139"/>
      <c r="AA353" s="132"/>
      <c r="AB353" s="132"/>
      <c r="AC353" s="139"/>
      <c r="AE353" s="134"/>
      <c r="AF353" s="139"/>
      <c r="AG353" s="139"/>
      <c r="AI353" s="132"/>
      <c r="AK353" s="132"/>
      <c r="AL353" s="134"/>
      <c r="AN353" s="134"/>
      <c r="AP353" s="139"/>
      <c r="AR353" s="134"/>
      <c r="AS353" s="139"/>
      <c r="AT353" s="139"/>
      <c r="AV353" s="134"/>
      <c r="AW353" s="135"/>
      <c r="AX353" s="135"/>
      <c r="AY353" s="139"/>
      <c r="AZ353" s="135"/>
      <c r="BA353" s="135"/>
      <c r="BB353" s="139"/>
      <c r="BC353" s="135"/>
      <c r="BD353" s="135"/>
      <c r="BE353" s="139"/>
      <c r="BF353" s="135"/>
      <c r="BG353" s="135"/>
      <c r="BH353" s="139"/>
      <c r="BI353" s="139"/>
      <c r="BJ353" s="135"/>
      <c r="BK353" s="135"/>
      <c r="BL353" s="135"/>
      <c r="BM353" s="135"/>
      <c r="BN353" s="200"/>
      <c r="BO353" s="200"/>
      <c r="BP353" s="135">
        <f t="shared" si="290"/>
        <v>0</v>
      </c>
      <c r="BQ353" s="135">
        <f t="shared" si="291"/>
        <v>0</v>
      </c>
      <c r="BR353" s="135">
        <f t="shared" si="292"/>
        <v>0</v>
      </c>
      <c r="BS353" s="135">
        <f t="shared" si="293"/>
        <v>0</v>
      </c>
      <c r="BT353" s="200"/>
      <c r="BU353" s="129">
        <f t="shared" si="286"/>
        <v>0</v>
      </c>
      <c r="BV353" s="200"/>
      <c r="BW353" s="135">
        <f t="shared" si="294"/>
        <v>0</v>
      </c>
      <c r="BX353" s="135">
        <f t="shared" si="295"/>
        <v>0</v>
      </c>
      <c r="BY353" s="132">
        <f t="shared" si="287"/>
        <v>0</v>
      </c>
    </row>
    <row r="354" spans="1:77" ht="15" customHeight="1" thickTop="1" thickBot="1" x14ac:dyDescent="0.35">
      <c r="A354" s="5"/>
      <c r="B354" s="92" t="s">
        <v>605</v>
      </c>
      <c r="C354" s="327"/>
      <c r="D354" s="88" t="s">
        <v>567</v>
      </c>
      <c r="E354" s="88" t="s">
        <v>606</v>
      </c>
      <c r="F354" s="328"/>
      <c r="G354" s="328">
        <v>47</v>
      </c>
      <c r="H354" s="328">
        <v>7</v>
      </c>
      <c r="I354" s="329"/>
      <c r="J354" s="93">
        <f>K352*$K$6</f>
        <v>3138.7474354496603</v>
      </c>
      <c r="K354" s="57">
        <v>293.82900000000001</v>
      </c>
      <c r="M354" s="194">
        <v>58.152929240000006</v>
      </c>
      <c r="N354" s="194">
        <v>54.861254000000002</v>
      </c>
      <c r="O354" s="129">
        <f t="shared" si="231"/>
        <v>3.29167524</v>
      </c>
      <c r="P354" s="132">
        <f t="shared" si="215"/>
        <v>58.152929240000006</v>
      </c>
      <c r="Q354" s="129">
        <f t="shared" si="216"/>
        <v>7.5598808012000012</v>
      </c>
      <c r="R354" s="132">
        <f t="shared" si="217"/>
        <v>65.712810041200001</v>
      </c>
      <c r="S354" s="194">
        <v>65.712810041200001</v>
      </c>
      <c r="T354" s="129">
        <f t="shared" si="218"/>
        <v>6.5712810041199994</v>
      </c>
      <c r="U354" s="133">
        <f t="shared" si="219"/>
        <v>72.284091045319997</v>
      </c>
      <c r="V354" s="194">
        <v>72.284091045319997</v>
      </c>
      <c r="W354" s="129">
        <f t="shared" si="213"/>
        <v>4.3370454627191997</v>
      </c>
      <c r="X354" s="132">
        <f t="shared" si="214"/>
        <v>76.6211365080392</v>
      </c>
      <c r="Y354" s="194">
        <v>76.6211365080392</v>
      </c>
      <c r="Z354" s="129">
        <f t="shared" si="298"/>
        <v>6.129690920643136</v>
      </c>
      <c r="AA354" s="132">
        <f t="shared" si="299"/>
        <v>82.750827428682342</v>
      </c>
      <c r="AB354" s="132">
        <f>K361</f>
        <v>326.27772846944163</v>
      </c>
      <c r="AC354" s="194">
        <v>82.750827428682342</v>
      </c>
      <c r="AD354" s="129">
        <f t="shared" si="296"/>
        <v>8.2750827428682339</v>
      </c>
      <c r="AE354" s="134">
        <f t="shared" si="297"/>
        <v>91.025910171550578</v>
      </c>
      <c r="AF354" s="194">
        <v>97.397723883559124</v>
      </c>
      <c r="AG354" s="194">
        <v>91.025910171550578</v>
      </c>
      <c r="AH354" s="129">
        <f t="shared" si="288"/>
        <v>6.3718137120085405</v>
      </c>
      <c r="AI354" s="132">
        <f t="shared" si="289"/>
        <v>97.397723883559124</v>
      </c>
      <c r="AK354" s="132">
        <f t="shared" si="280"/>
        <v>14.60965858253387</v>
      </c>
      <c r="AL354" s="134">
        <f t="shared" si="281"/>
        <v>112.00738246609299</v>
      </c>
      <c r="AM354" s="129">
        <f t="shared" si="282"/>
        <v>26.10221827755533</v>
      </c>
      <c r="AN354" s="134">
        <f t="shared" si="283"/>
        <v>352.37994674699695</v>
      </c>
      <c r="AP354" s="194">
        <v>120.96797306338043</v>
      </c>
      <c r="AQ354" s="129">
        <f t="shared" si="284"/>
        <v>8.4677581144366307</v>
      </c>
      <c r="AR354" s="134">
        <f t="shared" si="285"/>
        <v>129.43573117781705</v>
      </c>
      <c r="AS354" s="194">
        <v>139.79058967204242</v>
      </c>
      <c r="AT354" s="194">
        <v>129.43573117781705</v>
      </c>
      <c r="AU354" s="129">
        <f t="shared" si="243"/>
        <v>10.354858494225363</v>
      </c>
      <c r="AV354" s="134">
        <f t="shared" si="244"/>
        <v>139.79058967204242</v>
      </c>
      <c r="AW354" s="135">
        <f t="shared" si="245"/>
        <v>11.183247173763393</v>
      </c>
      <c r="AX354" s="135">
        <f t="shared" si="246"/>
        <v>150.97383684580581</v>
      </c>
      <c r="AY354" s="194">
        <v>150.97383684580581</v>
      </c>
      <c r="AZ354" s="135">
        <f t="shared" si="247"/>
        <v>13.587645316122522</v>
      </c>
      <c r="BA354" s="135">
        <f t="shared" si="248"/>
        <v>164.56148216192832</v>
      </c>
      <c r="BB354" s="194">
        <v>164.56148216192832</v>
      </c>
      <c r="BC354" s="135">
        <f t="shared" si="239"/>
        <v>14.810533394573548</v>
      </c>
      <c r="BD354" s="135">
        <f t="shared" si="240"/>
        <v>179.37201555650188</v>
      </c>
      <c r="BE354" s="194">
        <v>179.37201555650188</v>
      </c>
      <c r="BF354" s="135">
        <f t="shared" si="241"/>
        <v>16.143481400085168</v>
      </c>
      <c r="BG354" s="135">
        <f t="shared" si="242"/>
        <v>195.51549695658704</v>
      </c>
      <c r="BH354" s="194">
        <v>218.97735659137749</v>
      </c>
      <c r="BI354" s="194">
        <v>195.51549695658704</v>
      </c>
      <c r="BJ354" s="135">
        <f t="shared" si="235"/>
        <v>23.461859634790446</v>
      </c>
      <c r="BK354" s="135">
        <f t="shared" si="236"/>
        <v>218.97735659137749</v>
      </c>
      <c r="BL354" s="135">
        <f t="shared" si="237"/>
        <v>8.7590942636550988</v>
      </c>
      <c r="BM354" s="135">
        <f t="shared" si="238"/>
        <v>227.73645085503259</v>
      </c>
      <c r="BN354" s="139">
        <v>239.1232733977842</v>
      </c>
      <c r="BO354" s="139">
        <v>227.73645085503259</v>
      </c>
      <c r="BP354" s="135">
        <f t="shared" si="290"/>
        <v>11.386822542751629</v>
      </c>
      <c r="BQ354" s="135">
        <f t="shared" si="291"/>
        <v>239.1232733977842</v>
      </c>
      <c r="BR354" s="135">
        <f t="shared" si="292"/>
        <v>31.086025541711948</v>
      </c>
      <c r="BS354" s="135">
        <f t="shared" si="293"/>
        <v>270.20929893949614</v>
      </c>
      <c r="BT354" s="139">
        <v>283.71976388647096</v>
      </c>
      <c r="BU354" s="129">
        <f t="shared" si="286"/>
        <v>42.557964582970648</v>
      </c>
      <c r="BV354" s="139">
        <v>270.20929893949614</v>
      </c>
      <c r="BW354" s="135">
        <f t="shared" si="294"/>
        <v>13.510464946974807</v>
      </c>
      <c r="BX354" s="135">
        <f t="shared" si="295"/>
        <v>283.71976388647096</v>
      </c>
      <c r="BY354" s="132">
        <f t="shared" si="287"/>
        <v>326.27772846944163</v>
      </c>
    </row>
    <row r="355" spans="1:77" ht="15" customHeight="1" thickTop="1" thickBot="1" x14ac:dyDescent="0.35">
      <c r="A355" s="5"/>
      <c r="B355" s="275" t="s">
        <v>816</v>
      </c>
      <c r="C355" s="284"/>
      <c r="D355" s="277" t="s">
        <v>789</v>
      </c>
      <c r="E355" s="277" t="s">
        <v>817</v>
      </c>
      <c r="F355" s="466"/>
      <c r="G355" s="467">
        <v>63</v>
      </c>
      <c r="H355" s="467">
        <v>6</v>
      </c>
      <c r="I355" s="285" t="s">
        <v>106</v>
      </c>
      <c r="J355" s="278">
        <f>K343*$K$6</f>
        <v>4451.9985502379996</v>
      </c>
      <c r="K355" s="56">
        <v>190.76599999999999</v>
      </c>
      <c r="M355" s="139"/>
      <c r="N355" s="139"/>
      <c r="P355" s="132"/>
      <c r="R355" s="132"/>
      <c r="S355" s="139"/>
      <c r="U355" s="133"/>
      <c r="V355" s="139"/>
      <c r="X355" s="132"/>
      <c r="Y355" s="139"/>
      <c r="AA355" s="132"/>
      <c r="AB355" s="132"/>
      <c r="AC355" s="139"/>
      <c r="AE355" s="134"/>
      <c r="AF355" s="139"/>
      <c r="AG355" s="139"/>
      <c r="AI355" s="132"/>
      <c r="AK355" s="132"/>
      <c r="AL355" s="134"/>
      <c r="AN355" s="134"/>
      <c r="AP355" s="139"/>
      <c r="AR355" s="134"/>
      <c r="AS355" s="139"/>
      <c r="AT355" s="139"/>
      <c r="AV355" s="134"/>
      <c r="AW355" s="135"/>
      <c r="AX355" s="135"/>
      <c r="AY355" s="139"/>
      <c r="AZ355" s="135"/>
      <c r="BA355" s="135"/>
      <c r="BB355" s="139"/>
      <c r="BC355" s="135"/>
      <c r="BD355" s="135"/>
      <c r="BE355" s="139"/>
      <c r="BF355" s="135"/>
      <c r="BG355" s="135"/>
      <c r="BH355" s="139"/>
      <c r="BI355" s="139"/>
      <c r="BJ355" s="135"/>
      <c r="BK355" s="135"/>
      <c r="BL355" s="135"/>
      <c r="BM355" s="135"/>
      <c r="BN355" s="200"/>
      <c r="BO355" s="200"/>
      <c r="BP355" s="135">
        <f t="shared" si="290"/>
        <v>0</v>
      </c>
      <c r="BQ355" s="135">
        <f t="shared" si="291"/>
        <v>0</v>
      </c>
      <c r="BR355" s="135">
        <f t="shared" si="292"/>
        <v>0</v>
      </c>
      <c r="BS355" s="135">
        <f t="shared" si="293"/>
        <v>0</v>
      </c>
      <c r="BT355" s="200"/>
      <c r="BU355" s="129">
        <f t="shared" si="286"/>
        <v>0</v>
      </c>
      <c r="BV355" s="200"/>
      <c r="BW355" s="135">
        <f t="shared" si="294"/>
        <v>0</v>
      </c>
      <c r="BX355" s="135">
        <f t="shared" si="295"/>
        <v>0</v>
      </c>
      <c r="BY355" s="132">
        <f t="shared" si="287"/>
        <v>0</v>
      </c>
    </row>
    <row r="356" spans="1:77" ht="15" customHeight="1" thickBot="1" x14ac:dyDescent="0.35">
      <c r="A356" s="5"/>
      <c r="B356" s="459" t="s">
        <v>718</v>
      </c>
      <c r="C356" s="460"/>
      <c r="D356" s="461" t="s">
        <v>719</v>
      </c>
      <c r="E356" s="462" t="s">
        <v>720</v>
      </c>
      <c r="F356" s="463">
        <v>22</v>
      </c>
      <c r="G356" s="463">
        <v>36</v>
      </c>
      <c r="H356" s="463" t="s">
        <v>721</v>
      </c>
      <c r="I356" s="464"/>
      <c r="J356" s="465">
        <f>K355*$K$6</f>
        <v>6023.0126442543997</v>
      </c>
      <c r="K356" s="57">
        <v>890.41164273975085</v>
      </c>
      <c r="M356" s="136">
        <v>31.931813120000001</v>
      </c>
      <c r="N356" s="136">
        <v>30.124352000000002</v>
      </c>
      <c r="O356" s="129">
        <f t="shared" si="231"/>
        <v>1.8074611200000001</v>
      </c>
      <c r="P356" s="132">
        <f t="shared" ref="P356:P425" si="301">N356+O356</f>
        <v>31.931813120000001</v>
      </c>
      <c r="Q356" s="129">
        <f t="shared" ref="Q356:Q425" si="302">M356/100*13</f>
        <v>4.1511357056000007</v>
      </c>
      <c r="R356" s="132">
        <f t="shared" ref="R356:R425" si="303">M356+Q356</f>
        <v>36.082948825599999</v>
      </c>
      <c r="S356" s="136">
        <v>36.082948825599999</v>
      </c>
      <c r="T356" s="129">
        <f t="shared" ref="T356:T425" si="304">S356/100*10</f>
        <v>3.6082948825599996</v>
      </c>
      <c r="U356" s="133">
        <f t="shared" ref="U356:U425" si="305">S356+T356</f>
        <v>39.691243708160002</v>
      </c>
      <c r="V356" s="136">
        <v>39.691243708160002</v>
      </c>
      <c r="W356" s="129">
        <f t="shared" ref="W356:W425" si="306">V356/100*6</f>
        <v>2.3814746224896002</v>
      </c>
      <c r="X356" s="132">
        <f t="shared" ref="X356:X425" si="307">V356+W356</f>
        <v>42.0727183306496</v>
      </c>
      <c r="Y356" s="136">
        <v>42.0727183306496</v>
      </c>
      <c r="Z356" s="129">
        <f t="shared" si="298"/>
        <v>3.365817466451968</v>
      </c>
      <c r="AA356" s="132">
        <f t="shared" si="299"/>
        <v>45.438535797101565</v>
      </c>
      <c r="AB356" s="132">
        <f>K363</f>
        <v>179.15932330263317</v>
      </c>
      <c r="AC356" s="136">
        <v>45.438535797101565</v>
      </c>
      <c r="AD356" s="129">
        <f t="shared" si="296"/>
        <v>4.5438535797101567</v>
      </c>
      <c r="AE356" s="134">
        <f t="shared" si="297"/>
        <v>49.982389376811724</v>
      </c>
      <c r="AF356" s="136">
        <v>53.481156633188547</v>
      </c>
      <c r="AG356" s="136">
        <v>49.982389376811724</v>
      </c>
      <c r="AH356" s="129">
        <f t="shared" si="288"/>
        <v>3.4987672563768206</v>
      </c>
      <c r="AI356" s="132">
        <f t="shared" si="289"/>
        <v>53.481156633188547</v>
      </c>
      <c r="AK356" s="132">
        <f t="shared" si="280"/>
        <v>8.022173494978281</v>
      </c>
      <c r="AL356" s="134">
        <f t="shared" si="281"/>
        <v>61.50333012816683</v>
      </c>
      <c r="AM356" s="129">
        <f t="shared" si="282"/>
        <v>14.332745864210654</v>
      </c>
      <c r="AN356" s="134">
        <f t="shared" si="283"/>
        <v>193.49206916684383</v>
      </c>
      <c r="AP356" s="136">
        <v>66.423596538420171</v>
      </c>
      <c r="AQ356" s="129">
        <f t="shared" si="284"/>
        <v>4.6496517576894121</v>
      </c>
      <c r="AR356" s="134">
        <f t="shared" si="285"/>
        <v>71.073248296109583</v>
      </c>
      <c r="AS356" s="136">
        <v>76.759108159798345</v>
      </c>
      <c r="AT356" s="136">
        <v>71.073248296109583</v>
      </c>
      <c r="AU356" s="129">
        <f t="shared" si="243"/>
        <v>5.6858598636887665</v>
      </c>
      <c r="AV356" s="134">
        <f t="shared" si="244"/>
        <v>76.759108159798345</v>
      </c>
      <c r="AW356" s="135">
        <f t="shared" si="245"/>
        <v>6.1407286527838671</v>
      </c>
      <c r="AX356" s="135">
        <f t="shared" si="246"/>
        <v>82.899836812582208</v>
      </c>
      <c r="AY356" s="136">
        <v>82.899836812582208</v>
      </c>
      <c r="AZ356" s="135">
        <f t="shared" si="247"/>
        <v>7.4609853131323982</v>
      </c>
      <c r="BA356" s="135">
        <f t="shared" si="248"/>
        <v>90.360822125714606</v>
      </c>
      <c r="BB356" s="136">
        <v>90.360822125714606</v>
      </c>
      <c r="BC356" s="135">
        <f t="shared" si="239"/>
        <v>8.1324739913143134</v>
      </c>
      <c r="BD356" s="135">
        <f t="shared" si="240"/>
        <v>98.493296117028919</v>
      </c>
      <c r="BE356" s="136">
        <v>98.493296117028919</v>
      </c>
      <c r="BF356" s="135">
        <f t="shared" si="241"/>
        <v>8.8643966505326031</v>
      </c>
      <c r="BG356" s="135">
        <f t="shared" si="242"/>
        <v>107.35769276756152</v>
      </c>
      <c r="BH356" s="136">
        <v>120.2406158996689</v>
      </c>
      <c r="BI356" s="136">
        <v>107.35769276756152</v>
      </c>
      <c r="BJ356" s="135">
        <f t="shared" si="235"/>
        <v>12.882923132107381</v>
      </c>
      <c r="BK356" s="135">
        <f t="shared" si="236"/>
        <v>120.2406158996689</v>
      </c>
      <c r="BL356" s="135">
        <f t="shared" si="237"/>
        <v>4.809624635986756</v>
      </c>
      <c r="BM356" s="135">
        <f t="shared" si="238"/>
        <v>125.05024053565565</v>
      </c>
      <c r="BN356" s="131">
        <v>131.30275256243843</v>
      </c>
      <c r="BO356" s="131">
        <v>125.05024053565565</v>
      </c>
      <c r="BP356" s="135">
        <f t="shared" si="290"/>
        <v>6.2525120267827825</v>
      </c>
      <c r="BQ356" s="135">
        <f t="shared" si="291"/>
        <v>131.30275256243843</v>
      </c>
      <c r="BR356" s="135">
        <f t="shared" si="292"/>
        <v>17.069357833116996</v>
      </c>
      <c r="BS356" s="135">
        <f t="shared" si="293"/>
        <v>148.37211039555541</v>
      </c>
      <c r="BT356" s="131">
        <v>155.79071591533318</v>
      </c>
      <c r="BU356" s="129">
        <f t="shared" si="286"/>
        <v>23.368607387299978</v>
      </c>
      <c r="BV356" s="131">
        <v>148.37211039555541</v>
      </c>
      <c r="BW356" s="135">
        <f t="shared" si="294"/>
        <v>7.4186055197777705</v>
      </c>
      <c r="BX356" s="135">
        <f t="shared" si="295"/>
        <v>155.79071591533318</v>
      </c>
      <c r="BY356" s="132">
        <f t="shared" si="287"/>
        <v>179.15932330263317</v>
      </c>
    </row>
    <row r="357" spans="1:77" ht="15" customHeight="1" x14ac:dyDescent="0.3">
      <c r="A357" s="5"/>
      <c r="B357" s="89" t="s">
        <v>601</v>
      </c>
      <c r="C357" s="427"/>
      <c r="D357" s="405" t="s">
        <v>600</v>
      </c>
      <c r="E357" s="90" t="s">
        <v>603</v>
      </c>
      <c r="F357" s="428"/>
      <c r="G357" s="428"/>
      <c r="H357" s="428"/>
      <c r="I357" s="429"/>
      <c r="J357" s="91">
        <f>K353*$K$6</f>
        <v>13262.303430812</v>
      </c>
      <c r="K357" s="57">
        <v>239.71279999999999</v>
      </c>
      <c r="M357" s="136">
        <v>40.059036640000002</v>
      </c>
      <c r="N357" s="136">
        <v>37.791544000000002</v>
      </c>
      <c r="O357" s="129">
        <f t="shared" si="231"/>
        <v>2.2674926399999999</v>
      </c>
      <c r="P357" s="132">
        <f t="shared" si="301"/>
        <v>40.059036640000002</v>
      </c>
      <c r="Q357" s="129">
        <f t="shared" si="302"/>
        <v>5.2076747632</v>
      </c>
      <c r="R357" s="132">
        <f t="shared" si="303"/>
        <v>45.266711403200006</v>
      </c>
      <c r="S357" s="136">
        <v>45.266711403200006</v>
      </c>
      <c r="T357" s="129">
        <f t="shared" si="304"/>
        <v>4.5266711403200004</v>
      </c>
      <c r="U357" s="133">
        <f t="shared" si="305"/>
        <v>49.793382543520003</v>
      </c>
      <c r="V357" s="136">
        <v>49.793382543520003</v>
      </c>
      <c r="W357" s="129">
        <f t="shared" si="306"/>
        <v>2.9876029526112005</v>
      </c>
      <c r="X357" s="132">
        <f t="shared" si="307"/>
        <v>52.780985496131201</v>
      </c>
      <c r="Y357" s="136">
        <v>52.780985496131201</v>
      </c>
      <c r="Z357" s="129">
        <f t="shared" si="298"/>
        <v>4.2224788396904964</v>
      </c>
      <c r="AA357" s="132">
        <f t="shared" si="299"/>
        <v>57.003464335821697</v>
      </c>
      <c r="AB357" s="132">
        <f>K364</f>
        <v>224.75860890224922</v>
      </c>
      <c r="AC357" s="136">
        <v>57.003464335821697</v>
      </c>
      <c r="AD357" s="129">
        <f t="shared" si="296"/>
        <v>5.7003464335821699</v>
      </c>
      <c r="AE357" s="134">
        <f t="shared" si="297"/>
        <v>62.703810769403866</v>
      </c>
      <c r="AF357" s="136">
        <v>67.093077523262139</v>
      </c>
      <c r="AG357" s="136">
        <v>62.703810769403866</v>
      </c>
      <c r="AH357" s="129">
        <f t="shared" si="288"/>
        <v>4.389266753858271</v>
      </c>
      <c r="AI357" s="132">
        <f t="shared" si="289"/>
        <v>67.093077523262139</v>
      </c>
      <c r="AK357" s="132">
        <f t="shared" si="280"/>
        <v>10.06396162848932</v>
      </c>
      <c r="AL357" s="134">
        <f t="shared" si="281"/>
        <v>77.157039151751462</v>
      </c>
      <c r="AM357" s="129">
        <f t="shared" si="282"/>
        <v>17.980688712179937</v>
      </c>
      <c r="AN357" s="134">
        <f t="shared" si="283"/>
        <v>242.73929761442915</v>
      </c>
      <c r="AP357" s="136">
        <v>83.329602283891575</v>
      </c>
      <c r="AQ357" s="129">
        <f t="shared" si="284"/>
        <v>5.8330721598724109</v>
      </c>
      <c r="AR357" s="134">
        <f t="shared" si="285"/>
        <v>89.16267444376399</v>
      </c>
      <c r="AS357" s="136">
        <v>96.295688399265103</v>
      </c>
      <c r="AT357" s="136">
        <v>89.16267444376399</v>
      </c>
      <c r="AU357" s="129">
        <f t="shared" si="243"/>
        <v>7.1330139555011192</v>
      </c>
      <c r="AV357" s="134">
        <f t="shared" si="244"/>
        <v>96.295688399265103</v>
      </c>
      <c r="AW357" s="135">
        <f t="shared" si="245"/>
        <v>7.703655071941208</v>
      </c>
      <c r="AX357" s="135">
        <f t="shared" si="246"/>
        <v>103.99934347120632</v>
      </c>
      <c r="AY357" s="136">
        <v>103.99934347120632</v>
      </c>
      <c r="AZ357" s="135">
        <f t="shared" si="247"/>
        <v>9.3599409124085682</v>
      </c>
      <c r="BA357" s="135">
        <f t="shared" si="248"/>
        <v>113.35928438361489</v>
      </c>
      <c r="BB357" s="136">
        <v>113.35928438361489</v>
      </c>
      <c r="BC357" s="135">
        <f t="shared" si="239"/>
        <v>10.202335594525341</v>
      </c>
      <c r="BD357" s="135">
        <f t="shared" si="240"/>
        <v>123.56161997814023</v>
      </c>
      <c r="BE357" s="136">
        <v>123.56161997814023</v>
      </c>
      <c r="BF357" s="135">
        <f t="shared" si="241"/>
        <v>11.120545798032621</v>
      </c>
      <c r="BG357" s="135">
        <f t="shared" si="242"/>
        <v>134.68216577617284</v>
      </c>
      <c r="BH357" s="136">
        <v>150.84402566931357</v>
      </c>
      <c r="BI357" s="136">
        <v>134.68216577617284</v>
      </c>
      <c r="BJ357" s="135">
        <f t="shared" si="235"/>
        <v>16.161859893140743</v>
      </c>
      <c r="BK357" s="135">
        <f t="shared" si="236"/>
        <v>150.84402566931357</v>
      </c>
      <c r="BL357" s="135">
        <f t="shared" si="237"/>
        <v>6.0337610267725426</v>
      </c>
      <c r="BM357" s="135">
        <f t="shared" si="238"/>
        <v>156.8777866960861</v>
      </c>
      <c r="BN357" s="136">
        <v>164.72167603089042</v>
      </c>
      <c r="BO357" s="136">
        <v>156.8777866960861</v>
      </c>
      <c r="BP357" s="135">
        <f t="shared" si="290"/>
        <v>7.8438893348043051</v>
      </c>
      <c r="BQ357" s="135">
        <f t="shared" si="291"/>
        <v>164.72167603089042</v>
      </c>
      <c r="BR357" s="135">
        <f t="shared" si="292"/>
        <v>21.413817884015756</v>
      </c>
      <c r="BS357" s="135">
        <f t="shared" si="293"/>
        <v>186.13549391490619</v>
      </c>
      <c r="BT357" s="136">
        <v>195.4422686106515</v>
      </c>
      <c r="BU357" s="129">
        <f t="shared" si="286"/>
        <v>29.316340291597726</v>
      </c>
      <c r="BV357" s="136">
        <v>186.13549391490619</v>
      </c>
      <c r="BW357" s="135">
        <f t="shared" si="294"/>
        <v>9.306774695745311</v>
      </c>
      <c r="BX357" s="135">
        <f t="shared" si="295"/>
        <v>195.4422686106515</v>
      </c>
      <c r="BY357" s="132">
        <f t="shared" si="287"/>
        <v>224.75860890224922</v>
      </c>
    </row>
    <row r="358" spans="1:77" ht="15" customHeight="1" thickBot="1" x14ac:dyDescent="0.35">
      <c r="A358" s="5"/>
      <c r="B358" s="281" t="s">
        <v>602</v>
      </c>
      <c r="C358" s="430"/>
      <c r="D358" s="287" t="s">
        <v>600</v>
      </c>
      <c r="E358" s="287" t="s">
        <v>604</v>
      </c>
      <c r="F358" s="431"/>
      <c r="G358" s="431"/>
      <c r="H358" s="431"/>
      <c r="I358" s="432"/>
      <c r="J358" s="94">
        <f>J357</f>
        <v>13262.303430812</v>
      </c>
      <c r="K358" s="56">
        <v>507.62700000000001</v>
      </c>
      <c r="M358" s="137">
        <v>42.223090239999991</v>
      </c>
      <c r="N358" s="137">
        <v>39.833103999999992</v>
      </c>
      <c r="O358" s="129">
        <f t="shared" si="231"/>
        <v>2.3899862399999994</v>
      </c>
      <c r="P358" s="132">
        <f t="shared" si="301"/>
        <v>42.223090239999991</v>
      </c>
      <c r="Q358" s="129">
        <f t="shared" si="302"/>
        <v>5.4890017311999983</v>
      </c>
      <c r="R358" s="132">
        <f t="shared" si="303"/>
        <v>47.712091971199989</v>
      </c>
      <c r="S358" s="137">
        <v>47.712091971199989</v>
      </c>
      <c r="T358" s="129">
        <f t="shared" si="304"/>
        <v>4.7712091971199992</v>
      </c>
      <c r="U358" s="133">
        <f t="shared" si="305"/>
        <v>52.48330116831999</v>
      </c>
      <c r="V358" s="137">
        <v>52.48330116831999</v>
      </c>
      <c r="W358" s="129">
        <f t="shared" si="306"/>
        <v>3.1489980700991991</v>
      </c>
      <c r="X358" s="132">
        <f t="shared" si="307"/>
        <v>55.632299238419186</v>
      </c>
      <c r="Y358" s="137">
        <v>55.632299238419186</v>
      </c>
      <c r="Z358" s="129">
        <f t="shared" si="298"/>
        <v>4.4505839390735353</v>
      </c>
      <c r="AA358" s="132">
        <f t="shared" si="299"/>
        <v>60.082883177492718</v>
      </c>
      <c r="AB358" s="132">
        <f>K365</f>
        <v>236.90043051161433</v>
      </c>
      <c r="AC358" s="137">
        <v>60.082883177492718</v>
      </c>
      <c r="AD358" s="129">
        <f t="shared" si="296"/>
        <v>6.0082883177492716</v>
      </c>
      <c r="AE358" s="134">
        <f t="shared" si="297"/>
        <v>66.091171495241994</v>
      </c>
      <c r="AF358" s="137">
        <v>70.717553499908931</v>
      </c>
      <c r="AG358" s="137">
        <v>66.091171495241994</v>
      </c>
      <c r="AH358" s="129">
        <f t="shared" si="288"/>
        <v>4.6263820046669402</v>
      </c>
      <c r="AI358" s="132">
        <f t="shared" si="289"/>
        <v>70.717553499908931</v>
      </c>
      <c r="AK358" s="132">
        <f t="shared" si="280"/>
        <v>10.60763302498634</v>
      </c>
      <c r="AL358" s="134">
        <f t="shared" si="281"/>
        <v>81.325186524895273</v>
      </c>
      <c r="AM358" s="129">
        <f t="shared" si="282"/>
        <v>18.952034440929147</v>
      </c>
      <c r="AN358" s="134">
        <f t="shared" si="283"/>
        <v>255.85246495254347</v>
      </c>
      <c r="AP358" s="137">
        <v>87.831201446886894</v>
      </c>
      <c r="AQ358" s="129">
        <f t="shared" si="284"/>
        <v>6.1481841012820828</v>
      </c>
      <c r="AR358" s="134">
        <f t="shared" si="285"/>
        <v>93.979385548168977</v>
      </c>
      <c r="AS358" s="137">
        <v>101.49773639202249</v>
      </c>
      <c r="AT358" s="137">
        <v>93.979385548168977</v>
      </c>
      <c r="AU358" s="129">
        <f t="shared" si="243"/>
        <v>7.5183508438535185</v>
      </c>
      <c r="AV358" s="134">
        <f t="shared" si="244"/>
        <v>101.49773639202249</v>
      </c>
      <c r="AW358" s="135">
        <f t="shared" si="245"/>
        <v>8.1198189113617989</v>
      </c>
      <c r="AX358" s="135">
        <f t="shared" si="246"/>
        <v>109.61755530338429</v>
      </c>
      <c r="AY358" s="137">
        <v>109.61755530338429</v>
      </c>
      <c r="AZ358" s="135">
        <f t="shared" si="247"/>
        <v>9.865579977304586</v>
      </c>
      <c r="BA358" s="135">
        <f t="shared" si="248"/>
        <v>119.48313528068888</v>
      </c>
      <c r="BB358" s="137">
        <v>119.48313528068888</v>
      </c>
      <c r="BC358" s="135">
        <f t="shared" si="239"/>
        <v>10.753482175261999</v>
      </c>
      <c r="BD358" s="135">
        <f t="shared" si="240"/>
        <v>130.23661745595089</v>
      </c>
      <c r="BE358" s="137">
        <v>130.23661745595089</v>
      </c>
      <c r="BF358" s="135">
        <f t="shared" si="241"/>
        <v>11.721295571035581</v>
      </c>
      <c r="BG358" s="135">
        <f t="shared" si="242"/>
        <v>141.95791302698646</v>
      </c>
      <c r="BH358" s="137">
        <v>158.99286259022483</v>
      </c>
      <c r="BI358" s="137">
        <v>141.95791302698646</v>
      </c>
      <c r="BJ358" s="135">
        <f t="shared" si="235"/>
        <v>17.034949563238374</v>
      </c>
      <c r="BK358" s="135">
        <f t="shared" si="236"/>
        <v>158.99286259022483</v>
      </c>
      <c r="BL358" s="135">
        <f t="shared" si="237"/>
        <v>6.359714503608993</v>
      </c>
      <c r="BM358" s="135">
        <f t="shared" si="238"/>
        <v>165.35257709383382</v>
      </c>
      <c r="BN358" s="137">
        <v>173.62020594852549</v>
      </c>
      <c r="BO358" s="137">
        <v>165.35257709383382</v>
      </c>
      <c r="BP358" s="135">
        <f t="shared" si="290"/>
        <v>8.2676288546916901</v>
      </c>
      <c r="BQ358" s="135">
        <f t="shared" si="291"/>
        <v>173.62020594852549</v>
      </c>
      <c r="BR358" s="135">
        <f t="shared" si="292"/>
        <v>22.570626773308316</v>
      </c>
      <c r="BS358" s="135">
        <f t="shared" si="293"/>
        <v>196.1908327218338</v>
      </c>
      <c r="BT358" s="137">
        <v>206.00037435792549</v>
      </c>
      <c r="BU358" s="129">
        <f t="shared" si="286"/>
        <v>30.900056153688826</v>
      </c>
      <c r="BV358" s="137">
        <v>196.1908327218338</v>
      </c>
      <c r="BW358" s="135">
        <f t="shared" si="294"/>
        <v>9.8095416360916907</v>
      </c>
      <c r="BX358" s="135">
        <f t="shared" si="295"/>
        <v>206.00037435792549</v>
      </c>
      <c r="BY358" s="132">
        <f t="shared" si="287"/>
        <v>236.90043051161433</v>
      </c>
    </row>
    <row r="359" spans="1:77" ht="15" customHeight="1" thickBot="1" x14ac:dyDescent="0.35">
      <c r="A359" s="5"/>
      <c r="B359" s="501" t="s">
        <v>510</v>
      </c>
      <c r="C359" s="502"/>
      <c r="D359" s="502"/>
      <c r="E359" s="502"/>
      <c r="F359" s="502"/>
      <c r="G359" s="502"/>
      <c r="H359" s="502"/>
      <c r="I359" s="502"/>
      <c r="J359" s="503"/>
      <c r="K359" s="57">
        <v>151.43549729458266</v>
      </c>
      <c r="M359" s="139"/>
      <c r="N359" s="139"/>
      <c r="P359" s="132"/>
      <c r="R359" s="132"/>
      <c r="S359" s="139"/>
      <c r="U359" s="133"/>
      <c r="V359" s="139"/>
      <c r="X359" s="132"/>
      <c r="Y359" s="139"/>
      <c r="AA359" s="132"/>
      <c r="AB359" s="132"/>
      <c r="AC359" s="139"/>
      <c r="AE359" s="134"/>
      <c r="AF359" s="139"/>
      <c r="AG359" s="139"/>
      <c r="AI359" s="132"/>
      <c r="AK359" s="132"/>
      <c r="AL359" s="134"/>
      <c r="AN359" s="134"/>
      <c r="AP359" s="139"/>
      <c r="AR359" s="134"/>
      <c r="AS359" s="139"/>
      <c r="AT359" s="139"/>
      <c r="AV359" s="134"/>
      <c r="AW359" s="135"/>
      <c r="AX359" s="135"/>
      <c r="AY359" s="139"/>
      <c r="AZ359" s="135"/>
      <c r="BA359" s="135"/>
      <c r="BB359" s="139"/>
      <c r="BC359" s="135"/>
      <c r="BD359" s="135"/>
      <c r="BE359" s="139"/>
      <c r="BF359" s="135"/>
      <c r="BG359" s="135"/>
      <c r="BH359" s="139"/>
      <c r="BI359" s="139"/>
      <c r="BJ359" s="135"/>
      <c r="BK359" s="135"/>
      <c r="BL359" s="135"/>
      <c r="BM359" s="135"/>
      <c r="BN359" s="200"/>
      <c r="BO359" s="200"/>
      <c r="BP359" s="135">
        <f t="shared" si="290"/>
        <v>0</v>
      </c>
      <c r="BQ359" s="135">
        <f t="shared" si="291"/>
        <v>0</v>
      </c>
      <c r="BR359" s="135">
        <f t="shared" si="292"/>
        <v>0</v>
      </c>
      <c r="BS359" s="135">
        <f t="shared" si="293"/>
        <v>0</v>
      </c>
      <c r="BT359" s="200"/>
      <c r="BU359" s="129">
        <f t="shared" si="286"/>
        <v>0</v>
      </c>
      <c r="BV359" s="200"/>
      <c r="BW359" s="135">
        <f t="shared" si="294"/>
        <v>0</v>
      </c>
      <c r="BX359" s="135">
        <f t="shared" si="295"/>
        <v>0</v>
      </c>
      <c r="BY359" s="132">
        <f t="shared" si="287"/>
        <v>0</v>
      </c>
    </row>
    <row r="360" spans="1:77" ht="15" customHeight="1" thickTop="1" thickBot="1" x14ac:dyDescent="0.35">
      <c r="A360" s="5"/>
      <c r="B360" s="381" t="s">
        <v>457</v>
      </c>
      <c r="C360" s="382">
        <v>8093</v>
      </c>
      <c r="D360" s="434" t="s">
        <v>6</v>
      </c>
      <c r="E360" s="384" t="s">
        <v>76</v>
      </c>
      <c r="F360" s="385">
        <v>99</v>
      </c>
      <c r="G360" s="385">
        <v>172</v>
      </c>
      <c r="H360" s="385">
        <v>20</v>
      </c>
      <c r="I360" s="386" t="s">
        <v>7</v>
      </c>
      <c r="J360" s="387">
        <f>K356*$K$6</f>
        <v>28112.769481002124</v>
      </c>
      <c r="K360" s="57">
        <v>458.27449999999999</v>
      </c>
      <c r="M360" s="142">
        <v>35.358231320000002</v>
      </c>
      <c r="N360" s="142">
        <v>33.356822000000001</v>
      </c>
      <c r="O360" s="129">
        <f t="shared" si="231"/>
        <v>2.00140932</v>
      </c>
      <c r="P360" s="132">
        <f t="shared" si="301"/>
        <v>35.358231320000002</v>
      </c>
      <c r="Q360" s="129">
        <f t="shared" si="302"/>
        <v>4.5965700716000004</v>
      </c>
      <c r="R360" s="132">
        <f t="shared" si="303"/>
        <v>39.9548013916</v>
      </c>
      <c r="S360" s="142">
        <v>39.9548013916</v>
      </c>
      <c r="T360" s="129">
        <f t="shared" si="304"/>
        <v>3.9954801391599997</v>
      </c>
      <c r="U360" s="133">
        <f t="shared" si="305"/>
        <v>43.950281530760002</v>
      </c>
      <c r="V360" s="142">
        <v>43.950281530760002</v>
      </c>
      <c r="W360" s="129">
        <f t="shared" si="306"/>
        <v>2.6370168918456001</v>
      </c>
      <c r="X360" s="132">
        <f t="shared" si="307"/>
        <v>46.587298422605599</v>
      </c>
      <c r="Y360" s="142">
        <v>46.587298422605599</v>
      </c>
      <c r="Z360" s="129">
        <f t="shared" si="298"/>
        <v>3.726983873808448</v>
      </c>
      <c r="AA360" s="132">
        <f t="shared" si="299"/>
        <v>50.314282296414049</v>
      </c>
      <c r="AB360" s="132">
        <f>K367</f>
        <v>198.38387418412822</v>
      </c>
      <c r="AC360" s="142">
        <v>50.314282296414049</v>
      </c>
      <c r="AD360" s="129">
        <f t="shared" si="296"/>
        <v>5.0314282296414046</v>
      </c>
      <c r="AE360" s="134">
        <f t="shared" si="297"/>
        <v>55.345710526055456</v>
      </c>
      <c r="AF360" s="142">
        <v>59.219910262879338</v>
      </c>
      <c r="AG360" s="142">
        <v>55.345710526055456</v>
      </c>
      <c r="AH360" s="129">
        <f t="shared" si="288"/>
        <v>3.8741997368238819</v>
      </c>
      <c r="AI360" s="132">
        <f t="shared" si="289"/>
        <v>59.219910262879338</v>
      </c>
      <c r="AK360" s="132">
        <f t="shared" si="280"/>
        <v>8.8829865394319008</v>
      </c>
      <c r="AL360" s="134">
        <f t="shared" si="281"/>
        <v>68.102896802311236</v>
      </c>
      <c r="AM360" s="129">
        <f t="shared" si="282"/>
        <v>15.870709934730257</v>
      </c>
      <c r="AN360" s="134">
        <f t="shared" si="283"/>
        <v>214.25458411885847</v>
      </c>
      <c r="AP360" s="142">
        <v>73.55112854649613</v>
      </c>
      <c r="AQ360" s="129">
        <f t="shared" si="284"/>
        <v>5.1485789982547292</v>
      </c>
      <c r="AR360" s="134">
        <f t="shared" si="285"/>
        <v>78.699707544750865</v>
      </c>
      <c r="AS360" s="142">
        <v>84.995684148330938</v>
      </c>
      <c r="AT360" s="142">
        <v>78.699707544750865</v>
      </c>
      <c r="AU360" s="129">
        <f t="shared" si="243"/>
        <v>6.2959766035800691</v>
      </c>
      <c r="AV360" s="134">
        <f t="shared" si="244"/>
        <v>84.995684148330938</v>
      </c>
      <c r="AW360" s="135">
        <f t="shared" si="245"/>
        <v>6.7996547318664753</v>
      </c>
      <c r="AX360" s="135">
        <f t="shared" si="246"/>
        <v>91.79533888019742</v>
      </c>
      <c r="AY360" s="142">
        <v>91.79533888019742</v>
      </c>
      <c r="AZ360" s="135">
        <f t="shared" si="247"/>
        <v>8.2615804992177679</v>
      </c>
      <c r="BA360" s="135">
        <f t="shared" si="248"/>
        <v>100.05691937941519</v>
      </c>
      <c r="BB360" s="142">
        <v>100.05691937941519</v>
      </c>
      <c r="BC360" s="135">
        <f t="shared" si="239"/>
        <v>9.0051227441473678</v>
      </c>
      <c r="BD360" s="135">
        <f t="shared" si="240"/>
        <v>109.06204212356256</v>
      </c>
      <c r="BE360" s="142">
        <v>109.06204212356256</v>
      </c>
      <c r="BF360" s="135">
        <f t="shared" si="241"/>
        <v>9.8155837911206305</v>
      </c>
      <c r="BG360" s="135">
        <f t="shared" si="242"/>
        <v>118.87762591468319</v>
      </c>
      <c r="BH360" s="142">
        <v>133.14294102444518</v>
      </c>
      <c r="BI360" s="142">
        <v>118.87762591468319</v>
      </c>
      <c r="BJ360" s="135">
        <f t="shared" si="235"/>
        <v>14.265315109761982</v>
      </c>
      <c r="BK360" s="135">
        <f t="shared" si="236"/>
        <v>133.14294102444518</v>
      </c>
      <c r="BL360" s="135">
        <f t="shared" si="237"/>
        <v>5.3257176409778069</v>
      </c>
      <c r="BM360" s="135">
        <f t="shared" si="238"/>
        <v>138.46865866542299</v>
      </c>
      <c r="BN360" s="131">
        <v>145.39209159869415</v>
      </c>
      <c r="BO360" s="131">
        <v>138.46865866542299</v>
      </c>
      <c r="BP360" s="135">
        <f t="shared" si="290"/>
        <v>6.9234329332711493</v>
      </c>
      <c r="BQ360" s="135">
        <f t="shared" si="291"/>
        <v>145.39209159869415</v>
      </c>
      <c r="BR360" s="135">
        <f t="shared" si="292"/>
        <v>18.90097190783024</v>
      </c>
      <c r="BS360" s="135">
        <f t="shared" si="293"/>
        <v>164.29306350652439</v>
      </c>
      <c r="BT360" s="131">
        <v>172.50771668185061</v>
      </c>
      <c r="BU360" s="129">
        <f t="shared" si="286"/>
        <v>25.876157502277593</v>
      </c>
      <c r="BV360" s="131">
        <v>164.29306350652439</v>
      </c>
      <c r="BW360" s="135">
        <f t="shared" si="294"/>
        <v>8.2146531753262195</v>
      </c>
      <c r="BX360" s="135">
        <f t="shared" si="295"/>
        <v>172.50771668185061</v>
      </c>
      <c r="BY360" s="132">
        <f t="shared" si="287"/>
        <v>198.38387418412822</v>
      </c>
    </row>
    <row r="361" spans="1:77" ht="15" customHeight="1" thickBot="1" x14ac:dyDescent="0.35">
      <c r="A361" s="5"/>
      <c r="B361" s="504" t="s">
        <v>511</v>
      </c>
      <c r="C361" s="505"/>
      <c r="D361" s="505"/>
      <c r="E361" s="505"/>
      <c r="F361" s="505"/>
      <c r="G361" s="505"/>
      <c r="H361" s="505"/>
      <c r="I361" s="505"/>
      <c r="J361" s="506"/>
      <c r="K361" s="57">
        <v>326.27772846944163</v>
      </c>
      <c r="M361" s="136">
        <v>40.107126720000004</v>
      </c>
      <c r="N361" s="136">
        <v>37.836912000000005</v>
      </c>
      <c r="O361" s="129">
        <f t="shared" si="231"/>
        <v>2.2702147200000002</v>
      </c>
      <c r="P361" s="132">
        <f t="shared" si="301"/>
        <v>40.107126720000004</v>
      </c>
      <c r="Q361" s="129">
        <f t="shared" si="302"/>
        <v>5.2139264735999999</v>
      </c>
      <c r="R361" s="132">
        <f t="shared" si="303"/>
        <v>45.321053193600001</v>
      </c>
      <c r="S361" s="136">
        <v>45.321053193600001</v>
      </c>
      <c r="T361" s="129">
        <f t="shared" si="304"/>
        <v>4.5321053193600003</v>
      </c>
      <c r="U361" s="133">
        <f t="shared" si="305"/>
        <v>49.85315851296</v>
      </c>
      <c r="V361" s="136">
        <v>49.85315851296</v>
      </c>
      <c r="W361" s="129">
        <f t="shared" si="306"/>
        <v>2.9911895107776001</v>
      </c>
      <c r="X361" s="132">
        <f t="shared" si="307"/>
        <v>52.844348023737602</v>
      </c>
      <c r="Y361" s="136">
        <v>52.844348023737602</v>
      </c>
      <c r="Z361" s="129">
        <f t="shared" si="298"/>
        <v>4.2275478418990078</v>
      </c>
      <c r="AA361" s="132">
        <f t="shared" si="299"/>
        <v>57.071895865636613</v>
      </c>
      <c r="AB361" s="132">
        <f>K368</f>
        <v>225.02842716023517</v>
      </c>
      <c r="AC361" s="136">
        <v>57.071895865636613</v>
      </c>
      <c r="AD361" s="129">
        <f t="shared" si="296"/>
        <v>5.7071895865636613</v>
      </c>
      <c r="AE361" s="134">
        <f t="shared" si="297"/>
        <v>62.779085452200277</v>
      </c>
      <c r="AF361" s="136">
        <v>67.173621433854294</v>
      </c>
      <c r="AG361" s="136">
        <v>62.779085452200277</v>
      </c>
      <c r="AH361" s="129">
        <f t="shared" si="288"/>
        <v>4.3945359816540197</v>
      </c>
      <c r="AI361" s="132">
        <f t="shared" si="289"/>
        <v>67.173621433854294</v>
      </c>
      <c r="AK361" s="132">
        <f t="shared" si="280"/>
        <v>10.076043215078144</v>
      </c>
      <c r="AL361" s="134">
        <f t="shared" si="281"/>
        <v>77.249664648932438</v>
      </c>
      <c r="AM361" s="129">
        <f t="shared" si="282"/>
        <v>18.002274172818815</v>
      </c>
      <c r="AN361" s="134">
        <f t="shared" si="283"/>
        <v>243.03070133305397</v>
      </c>
      <c r="AP361" s="136">
        <v>83.429637820847034</v>
      </c>
      <c r="AQ361" s="129">
        <f t="shared" si="284"/>
        <v>5.8400746474592928</v>
      </c>
      <c r="AR361" s="134">
        <f t="shared" si="285"/>
        <v>89.269712468306324</v>
      </c>
      <c r="AS361" s="136">
        <v>96.411289465770835</v>
      </c>
      <c r="AT361" s="136">
        <v>89.269712468306324</v>
      </c>
      <c r="AU361" s="129">
        <f t="shared" si="243"/>
        <v>7.1415769974645062</v>
      </c>
      <c r="AV361" s="134">
        <f t="shared" si="244"/>
        <v>96.411289465770835</v>
      </c>
      <c r="AW361" s="135">
        <f t="shared" si="245"/>
        <v>7.7129031572616666</v>
      </c>
      <c r="AX361" s="135">
        <f t="shared" si="246"/>
        <v>104.1241926230325</v>
      </c>
      <c r="AY361" s="136">
        <v>104.1241926230325</v>
      </c>
      <c r="AZ361" s="135">
        <f t="shared" si="247"/>
        <v>9.3711773360729254</v>
      </c>
      <c r="BA361" s="135">
        <f t="shared" si="248"/>
        <v>113.49536995910543</v>
      </c>
      <c r="BB361" s="136">
        <v>113.49536995910543</v>
      </c>
      <c r="BC361" s="135">
        <f t="shared" si="239"/>
        <v>10.214583296319489</v>
      </c>
      <c r="BD361" s="135">
        <f t="shared" si="240"/>
        <v>123.70995325542492</v>
      </c>
      <c r="BE361" s="136">
        <v>123.70995325542492</v>
      </c>
      <c r="BF361" s="135">
        <f t="shared" si="241"/>
        <v>11.133895792988245</v>
      </c>
      <c r="BG361" s="135">
        <f t="shared" si="242"/>
        <v>134.84384904841318</v>
      </c>
      <c r="BH361" s="136">
        <v>151.02511093422277</v>
      </c>
      <c r="BI361" s="136">
        <v>134.84384904841318</v>
      </c>
      <c r="BJ361" s="135">
        <f t="shared" si="235"/>
        <v>16.181261885809583</v>
      </c>
      <c r="BK361" s="135">
        <f t="shared" si="236"/>
        <v>151.02511093422277</v>
      </c>
      <c r="BL361" s="135">
        <f t="shared" si="237"/>
        <v>6.0410044373689109</v>
      </c>
      <c r="BM361" s="135">
        <f t="shared" si="238"/>
        <v>157.06611537159168</v>
      </c>
      <c r="BN361" s="136">
        <v>164.91942114017127</v>
      </c>
      <c r="BO361" s="136">
        <v>157.06611537159168</v>
      </c>
      <c r="BP361" s="135">
        <f t="shared" si="290"/>
        <v>7.8533057685795837</v>
      </c>
      <c r="BQ361" s="135">
        <f t="shared" si="291"/>
        <v>164.91942114017127</v>
      </c>
      <c r="BR361" s="135">
        <f t="shared" si="292"/>
        <v>21.439524748222265</v>
      </c>
      <c r="BS361" s="135">
        <f t="shared" si="293"/>
        <v>186.35894588839352</v>
      </c>
      <c r="BT361" s="136">
        <v>195.67689318281319</v>
      </c>
      <c r="BU361" s="129">
        <f t="shared" si="286"/>
        <v>29.351533977421976</v>
      </c>
      <c r="BV361" s="136">
        <v>186.35894588839352</v>
      </c>
      <c r="BW361" s="135">
        <f t="shared" si="294"/>
        <v>9.3179472944196764</v>
      </c>
      <c r="BX361" s="135">
        <f t="shared" si="295"/>
        <v>195.67689318281319</v>
      </c>
      <c r="BY361" s="132">
        <f t="shared" si="287"/>
        <v>225.02842716023517</v>
      </c>
    </row>
    <row r="362" spans="1:77" ht="16.5" customHeight="1" x14ac:dyDescent="0.3">
      <c r="A362" s="5"/>
      <c r="B362" s="89" t="s">
        <v>458</v>
      </c>
      <c r="C362" s="103"/>
      <c r="D362" s="104" t="s">
        <v>42</v>
      </c>
      <c r="E362" s="435" t="s">
        <v>798</v>
      </c>
      <c r="F362" s="105">
        <v>32</v>
      </c>
      <c r="G362" s="105">
        <v>46</v>
      </c>
      <c r="H362" s="105">
        <v>6</v>
      </c>
      <c r="I362" s="106" t="s">
        <v>8</v>
      </c>
      <c r="J362" s="91">
        <f>K359*$K$6</f>
        <v>4781.239397975658</v>
      </c>
      <c r="K362" s="57">
        <v>195.41</v>
      </c>
      <c r="M362" s="137"/>
      <c r="N362" s="137"/>
      <c r="P362" s="132"/>
      <c r="R362" s="132"/>
      <c r="S362" s="137"/>
      <c r="U362" s="133"/>
      <c r="V362" s="137"/>
      <c r="X362" s="132"/>
      <c r="Y362" s="137"/>
      <c r="AA362" s="132"/>
      <c r="AB362" s="132"/>
      <c r="AC362" s="137"/>
      <c r="AE362" s="134"/>
      <c r="AF362" s="137"/>
      <c r="AG362" s="137"/>
      <c r="AI362" s="132"/>
      <c r="AK362" s="132"/>
      <c r="AL362" s="134"/>
      <c r="AN362" s="134"/>
      <c r="AP362" s="196">
        <v>131.74680217033037</v>
      </c>
      <c r="AQ362" s="129">
        <f t="shared" si="284"/>
        <v>9.2222761519231256</v>
      </c>
      <c r="AR362" s="134">
        <f t="shared" si="285"/>
        <v>140.96907832225349</v>
      </c>
      <c r="AS362" s="196">
        <v>152.24660458803376</v>
      </c>
      <c r="AT362" s="196">
        <v>140.96907832225349</v>
      </c>
      <c r="AU362" s="129">
        <f t="shared" si="243"/>
        <v>11.27752626578028</v>
      </c>
      <c r="AV362" s="134">
        <f t="shared" si="244"/>
        <v>152.24660458803376</v>
      </c>
      <c r="AW362" s="135">
        <f t="shared" si="245"/>
        <v>12.179728367042701</v>
      </c>
      <c r="AX362" s="135">
        <f t="shared" si="246"/>
        <v>164.42633295507648</v>
      </c>
      <c r="AY362" s="196">
        <v>164.42633295507648</v>
      </c>
      <c r="AZ362" s="135">
        <f t="shared" si="247"/>
        <v>14.798369965956882</v>
      </c>
      <c r="BA362" s="135">
        <f t="shared" si="248"/>
        <v>179.22470292103336</v>
      </c>
      <c r="BB362" s="196">
        <v>179.22470292103336</v>
      </c>
      <c r="BC362" s="135">
        <f t="shared" si="239"/>
        <v>16.130223262893004</v>
      </c>
      <c r="BD362" s="135">
        <f t="shared" si="240"/>
        <v>195.35492618392635</v>
      </c>
      <c r="BE362" s="196">
        <v>195.35492618392635</v>
      </c>
      <c r="BF362" s="135">
        <f t="shared" si="241"/>
        <v>17.581943356553371</v>
      </c>
      <c r="BG362" s="135">
        <f t="shared" si="242"/>
        <v>212.93686954047973</v>
      </c>
      <c r="BH362" s="196">
        <v>238.4892938853373</v>
      </c>
      <c r="BI362" s="196">
        <v>212.93686954047973</v>
      </c>
      <c r="BJ362" s="135">
        <f t="shared" si="235"/>
        <v>25.552424344857567</v>
      </c>
      <c r="BK362" s="135">
        <f t="shared" si="236"/>
        <v>238.4892938853373</v>
      </c>
      <c r="BL362" s="135">
        <f t="shared" si="237"/>
        <v>9.5395717554134922</v>
      </c>
      <c r="BM362" s="135">
        <f t="shared" si="238"/>
        <v>248.02886564075081</v>
      </c>
      <c r="BN362" s="196">
        <v>260.43030892278836</v>
      </c>
      <c r="BO362" s="196">
        <v>248.02886564075081</v>
      </c>
      <c r="BP362" s="135">
        <f t="shared" si="290"/>
        <v>12.40144328203754</v>
      </c>
      <c r="BQ362" s="135">
        <f t="shared" si="291"/>
        <v>260.43030892278836</v>
      </c>
      <c r="BR362" s="135">
        <f t="shared" si="292"/>
        <v>33.855940159962486</v>
      </c>
      <c r="BS362" s="135">
        <f t="shared" si="293"/>
        <v>294.28624908275083</v>
      </c>
      <c r="BT362" s="196">
        <v>309.00056153688837</v>
      </c>
      <c r="BU362" s="129">
        <f t="shared" si="286"/>
        <v>46.350084230533255</v>
      </c>
      <c r="BV362" s="196">
        <v>294.28624908275083</v>
      </c>
      <c r="BW362" s="135">
        <f t="shared" si="294"/>
        <v>14.714312454137541</v>
      </c>
      <c r="BX362" s="135">
        <f t="shared" si="295"/>
        <v>309.00056153688837</v>
      </c>
      <c r="BY362" s="132">
        <f t="shared" si="287"/>
        <v>355.35064576742161</v>
      </c>
    </row>
    <row r="363" spans="1:77" ht="16.5" customHeight="1" thickBot="1" x14ac:dyDescent="0.35">
      <c r="A363" s="5"/>
      <c r="B363" s="275" t="s">
        <v>803</v>
      </c>
      <c r="C363" s="284"/>
      <c r="D363" s="436" t="s">
        <v>722</v>
      </c>
      <c r="E363" s="377" t="s">
        <v>813</v>
      </c>
      <c r="F363" s="276">
        <v>65</v>
      </c>
      <c r="G363" s="276">
        <v>79</v>
      </c>
      <c r="H363" s="276">
        <v>7</v>
      </c>
      <c r="I363" s="285" t="s">
        <v>8</v>
      </c>
      <c r="J363" s="278">
        <f>K373*$K$6</f>
        <v>10017.0006846328</v>
      </c>
      <c r="K363" s="57">
        <v>179.15932330263317</v>
      </c>
      <c r="M363" s="145">
        <v>63.33463536</v>
      </c>
      <c r="N363" s="145">
        <v>59.749656000000002</v>
      </c>
      <c r="O363" s="129">
        <f t="shared" si="231"/>
        <v>3.5849793600000002</v>
      </c>
      <c r="P363" s="132">
        <f t="shared" si="301"/>
        <v>63.33463536</v>
      </c>
      <c r="Q363" s="129">
        <f t="shared" si="302"/>
        <v>8.2335025968000011</v>
      </c>
      <c r="R363" s="132">
        <f t="shared" si="303"/>
        <v>71.568137956800001</v>
      </c>
      <c r="S363" s="145">
        <v>71.568137956800001</v>
      </c>
      <c r="T363" s="129">
        <f t="shared" si="304"/>
        <v>7.1568137956800006</v>
      </c>
      <c r="U363" s="133">
        <f t="shared" si="305"/>
        <v>78.724951752479996</v>
      </c>
      <c r="V363" s="145">
        <v>78.724951752479996</v>
      </c>
      <c r="W363" s="129">
        <f t="shared" si="306"/>
        <v>4.7234971051487999</v>
      </c>
      <c r="X363" s="132">
        <f t="shared" si="307"/>
        <v>83.44844885762879</v>
      </c>
      <c r="Y363" s="145">
        <v>83.44844885762879</v>
      </c>
      <c r="Z363" s="129">
        <f t="shared" si="298"/>
        <v>6.675875908610303</v>
      </c>
      <c r="AA363" s="132">
        <f t="shared" si="299"/>
        <v>90.124324766239098</v>
      </c>
      <c r="AB363" s="132">
        <f>K370</f>
        <v>327.70012047721769</v>
      </c>
      <c r="AC363" s="145">
        <v>90.124324766239098</v>
      </c>
      <c r="AD363" s="129">
        <f t="shared" si="296"/>
        <v>9.0124324766239088</v>
      </c>
      <c r="AE363" s="134">
        <f t="shared" si="297"/>
        <v>99.136757242863013</v>
      </c>
      <c r="AF363" s="145">
        <v>106.07633024986342</v>
      </c>
      <c r="AG363" s="145">
        <v>99.136757242863013</v>
      </c>
      <c r="AH363" s="129">
        <f t="shared" si="288"/>
        <v>6.9395730070004111</v>
      </c>
      <c r="AI363" s="132">
        <f t="shared" si="289"/>
        <v>106.07633024986342</v>
      </c>
      <c r="AK363" s="132">
        <f t="shared" si="280"/>
        <v>15.911449537479514</v>
      </c>
      <c r="AL363" s="134">
        <f t="shared" si="281"/>
        <v>121.98777978734293</v>
      </c>
      <c r="AM363" s="129">
        <f t="shared" si="282"/>
        <v>26.216009638177415</v>
      </c>
      <c r="AN363" s="134">
        <f t="shared" si="283"/>
        <v>353.91613011539511</v>
      </c>
      <c r="AP363" s="228">
        <v>130</v>
      </c>
      <c r="AQ363" s="129">
        <f t="shared" si="284"/>
        <v>9.1</v>
      </c>
      <c r="AR363" s="134">
        <f t="shared" si="285"/>
        <v>139.1</v>
      </c>
      <c r="AS363" s="229">
        <v>140.4</v>
      </c>
      <c r="AT363" s="229">
        <v>130</v>
      </c>
      <c r="AU363" s="129">
        <f t="shared" si="243"/>
        <v>10.4</v>
      </c>
      <c r="AV363" s="134">
        <f t="shared" si="244"/>
        <v>140.4</v>
      </c>
      <c r="AW363" s="135">
        <f t="shared" si="245"/>
        <v>11.232000000000001</v>
      </c>
      <c r="AX363" s="135">
        <f t="shared" si="246"/>
        <v>151.63200000000001</v>
      </c>
      <c r="AY363" s="229">
        <v>151.63200000000001</v>
      </c>
      <c r="AZ363" s="135">
        <f t="shared" si="247"/>
        <v>13.646880000000001</v>
      </c>
      <c r="BA363" s="135">
        <f t="shared" si="248"/>
        <v>165.27888000000002</v>
      </c>
      <c r="BB363" s="229">
        <v>165.27888000000002</v>
      </c>
      <c r="BC363" s="135">
        <f t="shared" si="239"/>
        <v>14.875099200000001</v>
      </c>
      <c r="BD363" s="135">
        <f t="shared" si="240"/>
        <v>180.15397920000001</v>
      </c>
      <c r="BE363" s="229">
        <v>180.15397920000001</v>
      </c>
      <c r="BF363" s="135">
        <f t="shared" si="241"/>
        <v>16.213858128000002</v>
      </c>
      <c r="BG363" s="135">
        <f t="shared" si="242"/>
        <v>196.36783732800001</v>
      </c>
      <c r="BH363" s="229">
        <v>219.93197780736</v>
      </c>
      <c r="BI363" s="229">
        <v>196.36783732800001</v>
      </c>
      <c r="BJ363" s="135">
        <f t="shared" si="235"/>
        <v>23.564140479359999</v>
      </c>
      <c r="BK363" s="135">
        <f t="shared" si="236"/>
        <v>219.93197780736</v>
      </c>
      <c r="BL363" s="135">
        <f t="shared" si="237"/>
        <v>8.7972791122943992</v>
      </c>
      <c r="BM363" s="135">
        <f t="shared" si="238"/>
        <v>228.7292569196544</v>
      </c>
      <c r="BN363" s="230">
        <v>240.16571976563714</v>
      </c>
      <c r="BO363" s="230">
        <v>228.7292569196544</v>
      </c>
      <c r="BP363" s="135">
        <f t="shared" si="290"/>
        <v>11.436462845982721</v>
      </c>
      <c r="BQ363" s="135">
        <f t="shared" si="291"/>
        <v>240.16571976563714</v>
      </c>
      <c r="BR363" s="135">
        <f t="shared" si="292"/>
        <v>31.221543569532827</v>
      </c>
      <c r="BS363" s="135">
        <f t="shared" si="293"/>
        <v>271.38726333516996</v>
      </c>
      <c r="BT363" s="230">
        <v>284.95662650192844</v>
      </c>
      <c r="BU363" s="129">
        <f t="shared" si="286"/>
        <v>42.743493975289269</v>
      </c>
      <c r="BV363" s="230">
        <v>271.38726333516996</v>
      </c>
      <c r="BW363" s="135">
        <f t="shared" si="294"/>
        <v>13.5693631667585</v>
      </c>
      <c r="BX363" s="135">
        <f t="shared" si="295"/>
        <v>284.95662650192844</v>
      </c>
      <c r="BY363" s="132">
        <f t="shared" si="287"/>
        <v>327.70012047721769</v>
      </c>
    </row>
    <row r="364" spans="1:77" ht="16.5" customHeight="1" thickBot="1" x14ac:dyDescent="0.35">
      <c r="A364" s="5"/>
      <c r="B364" s="89" t="s">
        <v>34</v>
      </c>
      <c r="C364" s="103">
        <v>7483</v>
      </c>
      <c r="D364" s="104" t="s">
        <v>16</v>
      </c>
      <c r="E364" s="90" t="s">
        <v>261</v>
      </c>
      <c r="F364" s="105">
        <v>85</v>
      </c>
      <c r="G364" s="105">
        <v>105</v>
      </c>
      <c r="H364" s="105">
        <v>8</v>
      </c>
      <c r="I364" s="106" t="s">
        <v>9</v>
      </c>
      <c r="J364" s="91">
        <f>K361*$K$6</f>
        <v>10301.494417821052</v>
      </c>
      <c r="K364" s="57">
        <v>224.75860890224922</v>
      </c>
      <c r="M364" s="139"/>
      <c r="N364" s="139"/>
      <c r="P364" s="132"/>
      <c r="R364" s="132"/>
      <c r="S364" s="139"/>
      <c r="U364" s="133"/>
      <c r="V364" s="139"/>
      <c r="X364" s="132"/>
      <c r="Y364" s="231"/>
      <c r="AA364" s="132"/>
      <c r="AB364" s="132">
        <f>K371</f>
        <v>369.63627750000001</v>
      </c>
      <c r="AC364" s="231"/>
      <c r="AE364" s="134"/>
      <c r="AF364" s="231"/>
      <c r="AG364" s="231"/>
      <c r="AI364" s="132"/>
      <c r="AK364" s="132"/>
      <c r="AL364" s="134"/>
      <c r="AM364" s="129">
        <f t="shared" si="282"/>
        <v>29.570902199999999</v>
      </c>
      <c r="AN364" s="134">
        <f t="shared" si="283"/>
        <v>399.20717969999998</v>
      </c>
      <c r="AP364" s="228"/>
      <c r="AR364" s="134"/>
      <c r="AS364" s="229"/>
      <c r="AT364" s="229"/>
      <c r="AV364" s="134"/>
      <c r="AW364" s="135"/>
      <c r="AX364" s="135"/>
      <c r="AY364" s="229"/>
      <c r="AZ364" s="135"/>
      <c r="BA364" s="135"/>
      <c r="BB364" s="229"/>
      <c r="BC364" s="135"/>
      <c r="BD364" s="135"/>
      <c r="BE364" s="229"/>
      <c r="BF364" s="135"/>
      <c r="BG364" s="135"/>
      <c r="BH364" s="229"/>
      <c r="BI364" s="229"/>
      <c r="BJ364" s="135"/>
      <c r="BK364" s="135"/>
      <c r="BL364" s="135"/>
      <c r="BM364" s="135"/>
      <c r="BN364" s="232">
        <v>270.89999999999998</v>
      </c>
      <c r="BO364" s="232">
        <v>258</v>
      </c>
      <c r="BP364" s="135">
        <f t="shared" si="290"/>
        <v>12.9</v>
      </c>
      <c r="BQ364" s="135">
        <f t="shared" si="291"/>
        <v>270.89999999999998</v>
      </c>
      <c r="BR364" s="135">
        <f t="shared" si="292"/>
        <v>35.216999999999999</v>
      </c>
      <c r="BS364" s="135">
        <f t="shared" si="293"/>
        <v>306.11699999999996</v>
      </c>
      <c r="BT364" s="232">
        <v>321.42284999999998</v>
      </c>
      <c r="BU364" s="129">
        <f t="shared" si="286"/>
        <v>48.213427500000002</v>
      </c>
      <c r="BV364" s="232">
        <v>306.11699999999996</v>
      </c>
      <c r="BW364" s="135">
        <f t="shared" si="294"/>
        <v>15.30585</v>
      </c>
      <c r="BX364" s="135">
        <f t="shared" si="295"/>
        <v>321.42284999999998</v>
      </c>
      <c r="BY364" s="132">
        <f t="shared" si="287"/>
        <v>369.63627750000001</v>
      </c>
    </row>
    <row r="365" spans="1:77" ht="16.5" customHeight="1" thickTop="1" thickBot="1" x14ac:dyDescent="0.35">
      <c r="A365" s="5"/>
      <c r="B365" s="275" t="s">
        <v>786</v>
      </c>
      <c r="C365" s="342" t="s">
        <v>787</v>
      </c>
      <c r="D365" s="277" t="s">
        <v>16</v>
      </c>
      <c r="E365" s="277" t="s">
        <v>788</v>
      </c>
      <c r="F365" s="276">
        <v>78</v>
      </c>
      <c r="G365" s="276">
        <v>105.5</v>
      </c>
      <c r="H365" s="276">
        <v>7.5</v>
      </c>
      <c r="I365" s="344" t="s">
        <v>9</v>
      </c>
      <c r="J365" s="278">
        <f>K360*$K$6</f>
        <v>14468.9992348708</v>
      </c>
      <c r="K365" s="57">
        <v>236.90043051161433</v>
      </c>
      <c r="M365" s="139"/>
      <c r="N365" s="139"/>
      <c r="P365" s="132"/>
      <c r="R365" s="132"/>
      <c r="S365" s="139"/>
      <c r="U365" s="133"/>
      <c r="V365" s="139"/>
      <c r="X365" s="132"/>
      <c r="Y365" s="231"/>
      <c r="AA365" s="132"/>
      <c r="AB365" s="132">
        <f>K372</f>
        <v>392.55945750000001</v>
      </c>
      <c r="AC365" s="231"/>
      <c r="AE365" s="134"/>
      <c r="AF365" s="231"/>
      <c r="AG365" s="231"/>
      <c r="AI365" s="132"/>
      <c r="AK365" s="132"/>
      <c r="AL365" s="134"/>
      <c r="AM365" s="129">
        <f t="shared" si="282"/>
        <v>31.404756599999999</v>
      </c>
      <c r="AN365" s="134">
        <f t="shared" si="283"/>
        <v>423.96421409999999</v>
      </c>
      <c r="AP365" s="228"/>
      <c r="AR365" s="134"/>
      <c r="AS365" s="229"/>
      <c r="AT365" s="229"/>
      <c r="AV365" s="134"/>
      <c r="AW365" s="135"/>
      <c r="AX365" s="135"/>
      <c r="AY365" s="229"/>
      <c r="AZ365" s="135"/>
      <c r="BA365" s="135"/>
      <c r="BB365" s="229"/>
      <c r="BC365" s="135"/>
      <c r="BD365" s="135"/>
      <c r="BE365" s="229"/>
      <c r="BF365" s="135"/>
      <c r="BG365" s="135"/>
      <c r="BH365" s="229"/>
      <c r="BI365" s="229"/>
      <c r="BJ365" s="135"/>
      <c r="BK365" s="135"/>
      <c r="BL365" s="135"/>
      <c r="BM365" s="135"/>
      <c r="BN365" s="233">
        <v>287.7</v>
      </c>
      <c r="BO365" s="233">
        <v>274</v>
      </c>
      <c r="BP365" s="135">
        <f t="shared" si="290"/>
        <v>13.700000000000001</v>
      </c>
      <c r="BQ365" s="135">
        <f t="shared" si="291"/>
        <v>287.7</v>
      </c>
      <c r="BR365" s="135">
        <f t="shared" si="292"/>
        <v>37.400999999999996</v>
      </c>
      <c r="BS365" s="135">
        <f t="shared" si="293"/>
        <v>325.101</v>
      </c>
      <c r="BT365" s="233">
        <v>341.35604999999998</v>
      </c>
      <c r="BU365" s="129">
        <f t="shared" si="286"/>
        <v>51.203407499999997</v>
      </c>
      <c r="BV365" s="233">
        <v>325.101</v>
      </c>
      <c r="BW365" s="135">
        <f t="shared" si="294"/>
        <v>16.255050000000001</v>
      </c>
      <c r="BX365" s="135">
        <f t="shared" si="295"/>
        <v>341.35604999999998</v>
      </c>
      <c r="BY365" s="132">
        <f t="shared" si="287"/>
        <v>392.55945750000001</v>
      </c>
    </row>
    <row r="366" spans="1:77" ht="16.5" customHeight="1" thickBot="1" x14ac:dyDescent="0.35">
      <c r="A366" s="5"/>
      <c r="B366" s="275" t="s">
        <v>818</v>
      </c>
      <c r="C366" s="342" t="s">
        <v>819</v>
      </c>
      <c r="D366" s="277" t="s">
        <v>16</v>
      </c>
      <c r="E366" s="277" t="s">
        <v>820</v>
      </c>
      <c r="F366" s="276">
        <v>95</v>
      </c>
      <c r="G366" s="276">
        <v>115</v>
      </c>
      <c r="H366" s="276" t="s">
        <v>821</v>
      </c>
      <c r="I366" s="378" t="s">
        <v>9</v>
      </c>
      <c r="J366" s="278">
        <f>AO366*$K$6</f>
        <v>19715.997187942961</v>
      </c>
      <c r="K366" s="57">
        <f>K364</f>
        <v>224.75860890224922</v>
      </c>
      <c r="M366" s="139"/>
      <c r="N366" s="139"/>
      <c r="P366" s="132"/>
      <c r="R366" s="132"/>
      <c r="S366" s="139"/>
      <c r="U366" s="133"/>
      <c r="V366" s="139"/>
      <c r="X366" s="132"/>
      <c r="Y366" s="231"/>
      <c r="AA366" s="132"/>
      <c r="AB366" s="132"/>
      <c r="AC366" s="231"/>
      <c r="AE366" s="134"/>
      <c r="AF366" s="231"/>
      <c r="AG366" s="231"/>
      <c r="AI366" s="132"/>
      <c r="AK366" s="132"/>
      <c r="AL366" s="134"/>
      <c r="AN366" s="134"/>
      <c r="AO366" s="247">
        <v>624.46190000000001</v>
      </c>
      <c r="AP366" s="228"/>
      <c r="AR366" s="134"/>
      <c r="AS366" s="229"/>
      <c r="AT366" s="229"/>
      <c r="AV366" s="134"/>
      <c r="AW366" s="135"/>
      <c r="AX366" s="135"/>
      <c r="AY366" s="229"/>
      <c r="AZ366" s="135"/>
      <c r="BA366" s="135"/>
      <c r="BB366" s="229"/>
      <c r="BC366" s="135"/>
      <c r="BD366" s="135"/>
      <c r="BE366" s="229"/>
      <c r="BF366" s="135"/>
      <c r="BG366" s="135"/>
      <c r="BH366" s="229"/>
      <c r="BI366" s="229"/>
      <c r="BJ366" s="135"/>
      <c r="BK366" s="135"/>
      <c r="BL366" s="135"/>
      <c r="BM366" s="135"/>
      <c r="BN366" s="234"/>
      <c r="BO366" s="234"/>
      <c r="BP366" s="135">
        <f t="shared" si="290"/>
        <v>0</v>
      </c>
      <c r="BQ366" s="135">
        <f t="shared" si="291"/>
        <v>0</v>
      </c>
      <c r="BR366" s="135">
        <f t="shared" si="292"/>
        <v>0</v>
      </c>
      <c r="BS366" s="135">
        <f t="shared" si="293"/>
        <v>0</v>
      </c>
      <c r="BT366" s="234"/>
      <c r="BU366" s="129">
        <f t="shared" si="286"/>
        <v>0</v>
      </c>
      <c r="BV366" s="234"/>
      <c r="BW366" s="135">
        <f t="shared" si="294"/>
        <v>0</v>
      </c>
      <c r="BX366" s="135">
        <f t="shared" si="295"/>
        <v>0</v>
      </c>
      <c r="BY366" s="132">
        <f t="shared" si="287"/>
        <v>0</v>
      </c>
    </row>
    <row r="367" spans="1:77" ht="15" customHeight="1" thickTop="1" thickBot="1" x14ac:dyDescent="0.35">
      <c r="A367" s="5"/>
      <c r="B367" s="89" t="s">
        <v>701</v>
      </c>
      <c r="C367" s="103"/>
      <c r="D367" s="104" t="s">
        <v>28</v>
      </c>
      <c r="E367" s="90" t="s">
        <v>702</v>
      </c>
      <c r="F367" s="105">
        <v>32</v>
      </c>
      <c r="G367" s="105">
        <v>52</v>
      </c>
      <c r="H367" s="105">
        <v>11</v>
      </c>
      <c r="I367" s="106" t="s">
        <v>9</v>
      </c>
      <c r="J367" s="91">
        <f>K362*$K$6</f>
        <v>6169.6366271440002</v>
      </c>
      <c r="K367" s="57">
        <v>198.38387418412822</v>
      </c>
      <c r="M367" s="139">
        <v>23.876724719999999</v>
      </c>
      <c r="N367" s="139">
        <v>22.525212</v>
      </c>
      <c r="O367" s="129">
        <f t="shared" si="231"/>
        <v>1.3515127200000001</v>
      </c>
      <c r="P367" s="132">
        <f t="shared" si="301"/>
        <v>23.876724719999999</v>
      </c>
      <c r="Q367" s="129">
        <f t="shared" si="302"/>
        <v>3.1039742135999999</v>
      </c>
      <c r="R367" s="132">
        <f t="shared" si="303"/>
        <v>26.980698933599999</v>
      </c>
      <c r="S367" s="139">
        <v>26.980698933599999</v>
      </c>
      <c r="T367" s="129">
        <f t="shared" si="304"/>
        <v>2.69806989336</v>
      </c>
      <c r="U367" s="133">
        <f t="shared" si="305"/>
        <v>29.678768826959999</v>
      </c>
      <c r="V367" s="139">
        <v>29.678768826959999</v>
      </c>
      <c r="W367" s="129">
        <f t="shared" si="306"/>
        <v>1.7807261296176</v>
      </c>
      <c r="X367" s="132">
        <f t="shared" si="307"/>
        <v>31.459494956577601</v>
      </c>
      <c r="Y367" s="194">
        <v>31.459494956577601</v>
      </c>
      <c r="Z367" s="129">
        <f t="shared" si="298"/>
        <v>2.516759596526208</v>
      </c>
      <c r="AA367" s="132">
        <f t="shared" si="299"/>
        <v>33.976254553103807</v>
      </c>
      <c r="AB367" s="132">
        <f>K374</f>
        <v>133.96476508999604</v>
      </c>
      <c r="AC367" s="194">
        <v>33.976254553103807</v>
      </c>
      <c r="AD367" s="129">
        <f t="shared" si="296"/>
        <v>3.3976254553103806</v>
      </c>
      <c r="AE367" s="134">
        <f t="shared" si="297"/>
        <v>37.37388000841419</v>
      </c>
      <c r="AF367" s="194">
        <v>39.990051609003181</v>
      </c>
      <c r="AG367" s="194">
        <v>37.37388000841419</v>
      </c>
      <c r="AH367" s="129">
        <f t="shared" si="288"/>
        <v>2.6161716005889932</v>
      </c>
      <c r="AI367" s="132">
        <f t="shared" si="289"/>
        <v>39.990051609003181</v>
      </c>
      <c r="AK367" s="132">
        <f t="shared" si="280"/>
        <v>5.998507741350477</v>
      </c>
      <c r="AL367" s="134">
        <f t="shared" si="281"/>
        <v>45.988559350353661</v>
      </c>
      <c r="AM367" s="129">
        <f t="shared" si="282"/>
        <v>10.717181207199683</v>
      </c>
      <c r="AN367" s="134">
        <f t="shared" si="283"/>
        <v>144.68194629719571</v>
      </c>
      <c r="AP367" s="194">
        <v>49.667644098381956</v>
      </c>
      <c r="AQ367" s="129">
        <f t="shared" si="284"/>
        <v>3.476735086886737</v>
      </c>
      <c r="AR367" s="134">
        <f t="shared" si="285"/>
        <v>53.14437918526869</v>
      </c>
      <c r="AS367" s="194">
        <v>57.395929520090185</v>
      </c>
      <c r="AT367" s="194">
        <v>53.14437918526869</v>
      </c>
      <c r="AU367" s="129">
        <f t="shared" si="243"/>
        <v>4.2515503348214949</v>
      </c>
      <c r="AV367" s="134">
        <f t="shared" si="244"/>
        <v>57.395929520090185</v>
      </c>
      <c r="AW367" s="135">
        <f t="shared" si="245"/>
        <v>4.5916743616072146</v>
      </c>
      <c r="AX367" s="135">
        <f t="shared" si="246"/>
        <v>61.987603881697396</v>
      </c>
      <c r="AY367" s="194">
        <v>61.987603881697396</v>
      </c>
      <c r="AZ367" s="135">
        <f t="shared" si="247"/>
        <v>5.5788843493527658</v>
      </c>
      <c r="BA367" s="135">
        <f t="shared" si="248"/>
        <v>67.566488231050158</v>
      </c>
      <c r="BB367" s="194">
        <v>67.566488231050158</v>
      </c>
      <c r="BC367" s="135">
        <f t="shared" si="239"/>
        <v>6.0809839407945141</v>
      </c>
      <c r="BD367" s="135">
        <f t="shared" si="240"/>
        <v>73.647472171844669</v>
      </c>
      <c r="BE367" s="194">
        <v>73.647472171844669</v>
      </c>
      <c r="BF367" s="135">
        <f t="shared" si="241"/>
        <v>6.6282724954660193</v>
      </c>
      <c r="BG367" s="135">
        <f t="shared" si="242"/>
        <v>80.27574466731069</v>
      </c>
      <c r="BH367" s="194">
        <v>89.908834027387968</v>
      </c>
      <c r="BI367" s="194">
        <v>80.27574466731069</v>
      </c>
      <c r="BJ367" s="135">
        <f t="shared" si="235"/>
        <v>9.6330893600772818</v>
      </c>
      <c r="BK367" s="135">
        <f t="shared" si="236"/>
        <v>89.908834027387968</v>
      </c>
      <c r="BL367" s="135">
        <f t="shared" si="237"/>
        <v>3.5963533610955185</v>
      </c>
      <c r="BM367" s="135">
        <f t="shared" si="238"/>
        <v>93.505187388483492</v>
      </c>
      <c r="BN367" s="139">
        <v>98.18044675790766</v>
      </c>
      <c r="BO367" s="139">
        <v>93.505187388483492</v>
      </c>
      <c r="BP367" s="135">
        <f t="shared" si="290"/>
        <v>4.6752593694241744</v>
      </c>
      <c r="BQ367" s="135">
        <f t="shared" si="291"/>
        <v>98.18044675790766</v>
      </c>
      <c r="BR367" s="135">
        <f t="shared" si="292"/>
        <v>12.763458078527995</v>
      </c>
      <c r="BS367" s="135">
        <f t="shared" si="293"/>
        <v>110.94390483643565</v>
      </c>
      <c r="BT367" s="139">
        <v>116.49110007825743</v>
      </c>
      <c r="BU367" s="129">
        <f t="shared" si="286"/>
        <v>17.473665011738614</v>
      </c>
      <c r="BV367" s="139">
        <v>110.94390483643565</v>
      </c>
      <c r="BW367" s="135">
        <f t="shared" si="294"/>
        <v>5.5471952418217825</v>
      </c>
      <c r="BX367" s="135">
        <f>BV367+BW367</f>
        <v>116.49110007825743</v>
      </c>
      <c r="BY367" s="132">
        <f t="shared" si="287"/>
        <v>133.96476508999604</v>
      </c>
    </row>
    <row r="368" spans="1:77" ht="15" customHeight="1" thickTop="1" thickBot="1" x14ac:dyDescent="0.35">
      <c r="A368" s="5"/>
      <c r="B368" s="92" t="s">
        <v>459</v>
      </c>
      <c r="C368" s="95">
        <v>8351</v>
      </c>
      <c r="D368" s="88" t="s">
        <v>659</v>
      </c>
      <c r="E368" s="88" t="s">
        <v>692</v>
      </c>
      <c r="F368" s="96">
        <v>30</v>
      </c>
      <c r="G368" s="96">
        <v>45</v>
      </c>
      <c r="H368" s="96">
        <v>8</v>
      </c>
      <c r="I368" s="97" t="s">
        <v>8</v>
      </c>
      <c r="J368" s="93">
        <f>K363*$K$6</f>
        <v>5656.5576129279934</v>
      </c>
      <c r="K368" s="57">
        <v>225.02842716023517</v>
      </c>
      <c r="M368" s="139"/>
      <c r="N368" s="139"/>
      <c r="P368" s="132"/>
      <c r="R368" s="132"/>
      <c r="S368" s="139"/>
      <c r="U368" s="133"/>
      <c r="V368" s="139"/>
      <c r="X368" s="132"/>
      <c r="Y368" s="235"/>
      <c r="AA368" s="132"/>
      <c r="AB368" s="132"/>
      <c r="AC368" s="235"/>
      <c r="AE368" s="134"/>
      <c r="AF368" s="139"/>
      <c r="AG368" s="235"/>
      <c r="AI368" s="132"/>
      <c r="AK368" s="132"/>
      <c r="AL368" s="134"/>
      <c r="AN368" s="134"/>
      <c r="AP368" s="139"/>
      <c r="AR368" s="134"/>
      <c r="AS368" s="139"/>
      <c r="AT368" s="139"/>
      <c r="AV368" s="134"/>
      <c r="AW368" s="135"/>
      <c r="AX368" s="135"/>
      <c r="AY368" s="139"/>
      <c r="AZ368" s="135"/>
      <c r="BA368" s="135"/>
      <c r="BB368" s="139"/>
      <c r="BC368" s="135"/>
      <c r="BD368" s="135"/>
      <c r="BE368" s="139"/>
      <c r="BF368" s="135"/>
      <c r="BG368" s="135"/>
      <c r="BH368" s="139"/>
      <c r="BI368" s="139"/>
      <c r="BJ368" s="135"/>
      <c r="BK368" s="135"/>
      <c r="BL368" s="135"/>
      <c r="BM368" s="135"/>
      <c r="BN368" s="200"/>
      <c r="BO368" s="200"/>
      <c r="BP368" s="135">
        <f t="shared" si="290"/>
        <v>0</v>
      </c>
      <c r="BQ368" s="135">
        <f t="shared" si="291"/>
        <v>0</v>
      </c>
      <c r="BR368" s="135">
        <f t="shared" si="292"/>
        <v>0</v>
      </c>
      <c r="BS368" s="135">
        <f t="shared" si="293"/>
        <v>0</v>
      </c>
      <c r="BT368" s="200"/>
      <c r="BU368" s="129">
        <f t="shared" si="286"/>
        <v>0</v>
      </c>
      <c r="BV368" s="200"/>
      <c r="BW368" s="135">
        <f t="shared" si="294"/>
        <v>0</v>
      </c>
      <c r="BX368" s="135">
        <f t="shared" si="295"/>
        <v>0</v>
      </c>
      <c r="BY368" s="132">
        <f t="shared" si="287"/>
        <v>0</v>
      </c>
    </row>
    <row r="369" spans="1:77" ht="16.5" customHeight="1" thickTop="1" x14ac:dyDescent="0.3">
      <c r="A369" s="5"/>
      <c r="B369" s="92" t="s">
        <v>460</v>
      </c>
      <c r="C369" s="95">
        <v>8045</v>
      </c>
      <c r="D369" s="88" t="s">
        <v>28</v>
      </c>
      <c r="E369" s="88" t="s">
        <v>264</v>
      </c>
      <c r="F369" s="96">
        <v>38</v>
      </c>
      <c r="G369" s="96">
        <v>58</v>
      </c>
      <c r="H369" s="280" t="s">
        <v>69</v>
      </c>
      <c r="I369" s="97" t="s">
        <v>7</v>
      </c>
      <c r="J369" s="93">
        <f>K364*$K$6</f>
        <v>7096.2537523629817</v>
      </c>
      <c r="K369" s="57">
        <v>355.35064576742161</v>
      </c>
      <c r="M369" s="142">
        <v>143.70633258644676</v>
      </c>
      <c r="N369" s="142">
        <v>135.57201187400639</v>
      </c>
      <c r="O369" s="129">
        <f t="shared" si="231"/>
        <v>8.1343207124403829</v>
      </c>
      <c r="P369" s="132">
        <f t="shared" si="301"/>
        <v>143.70633258644676</v>
      </c>
      <c r="Q369" s="129">
        <f t="shared" si="302"/>
        <v>18.681823236238078</v>
      </c>
      <c r="R369" s="132">
        <f t="shared" si="303"/>
        <v>162.38815582268484</v>
      </c>
      <c r="S369" s="142">
        <v>162.38815582268484</v>
      </c>
      <c r="T369" s="129">
        <f t="shared" si="304"/>
        <v>16.238815582268483</v>
      </c>
      <c r="U369" s="133">
        <f t="shared" si="305"/>
        <v>178.62697140495331</v>
      </c>
      <c r="V369" s="142">
        <v>178.62697140495331</v>
      </c>
      <c r="W369" s="129">
        <f t="shared" si="306"/>
        <v>10.717618284297199</v>
      </c>
      <c r="X369" s="132">
        <f t="shared" si="307"/>
        <v>189.34458968925051</v>
      </c>
      <c r="Y369" s="142">
        <v>189.34458968925051</v>
      </c>
      <c r="Z369" s="129">
        <f t="shared" si="298"/>
        <v>15.147567175140042</v>
      </c>
      <c r="AA369" s="132">
        <f t="shared" si="299"/>
        <v>204.49215686439055</v>
      </c>
      <c r="AB369" s="132">
        <f t="shared" ref="AB369:AB376" si="308">K376</f>
        <v>806.29086747238705</v>
      </c>
      <c r="AC369" s="142">
        <v>204.49215686439055</v>
      </c>
      <c r="AD369" s="129">
        <f t="shared" si="296"/>
        <v>20.449215686439057</v>
      </c>
      <c r="AE369" s="134">
        <f t="shared" si="297"/>
        <v>224.94137255082961</v>
      </c>
      <c r="AF369" s="131">
        <v>240.68726862938769</v>
      </c>
      <c r="AG369" s="142">
        <v>224.94137255082961</v>
      </c>
      <c r="AH369" s="129">
        <f t="shared" si="288"/>
        <v>15.745896078558074</v>
      </c>
      <c r="AI369" s="132">
        <f t="shared" si="289"/>
        <v>240.68726862938769</v>
      </c>
      <c r="AK369" s="132">
        <f t="shared" si="280"/>
        <v>36.103090294408148</v>
      </c>
      <c r="AL369" s="134">
        <f t="shared" si="281"/>
        <v>276.79035892379585</v>
      </c>
      <c r="AM369" s="129">
        <f t="shared" si="282"/>
        <v>64.503269397790959</v>
      </c>
      <c r="AN369" s="134">
        <f t="shared" si="283"/>
        <v>870.79413687017802</v>
      </c>
      <c r="AP369" s="131">
        <v>298.93358763769953</v>
      </c>
      <c r="AQ369" s="129">
        <f t="shared" si="284"/>
        <v>20.925351134638969</v>
      </c>
      <c r="AR369" s="134">
        <f t="shared" si="285"/>
        <v>319.85893877233849</v>
      </c>
      <c r="AS369" s="131">
        <v>345.44765387412559</v>
      </c>
      <c r="AT369" s="131">
        <v>319.85893877233849</v>
      </c>
      <c r="AU369" s="129">
        <f t="shared" si="243"/>
        <v>25.588715101787081</v>
      </c>
      <c r="AV369" s="134">
        <f t="shared" si="244"/>
        <v>345.44765387412559</v>
      </c>
      <c r="AW369" s="135">
        <f t="shared" si="245"/>
        <v>27.635812309930046</v>
      </c>
      <c r="AX369" s="135">
        <f t="shared" si="246"/>
        <v>373.08346618405562</v>
      </c>
      <c r="AY369" s="131">
        <v>373.08346618405562</v>
      </c>
      <c r="AZ369" s="135">
        <f t="shared" si="247"/>
        <v>33.577511956565004</v>
      </c>
      <c r="BA369" s="135">
        <f t="shared" si="248"/>
        <v>406.66097814062061</v>
      </c>
      <c r="BB369" s="131">
        <v>406.66097814062061</v>
      </c>
      <c r="BC369" s="135">
        <f t="shared" si="239"/>
        <v>36.599488032655856</v>
      </c>
      <c r="BD369" s="135">
        <f t="shared" si="240"/>
        <v>443.26046617327648</v>
      </c>
      <c r="BE369" s="131">
        <v>443.26046617327648</v>
      </c>
      <c r="BF369" s="135">
        <f t="shared" si="241"/>
        <v>39.893441955594888</v>
      </c>
      <c r="BG369" s="135">
        <f t="shared" si="242"/>
        <v>483.15390812887136</v>
      </c>
      <c r="BH369" s="131">
        <v>541.13237710433589</v>
      </c>
      <c r="BI369" s="131">
        <v>483.15390812887136</v>
      </c>
      <c r="BJ369" s="135">
        <f t="shared" si="235"/>
        <v>57.978468975464565</v>
      </c>
      <c r="BK369" s="135">
        <f t="shared" si="236"/>
        <v>541.13237710433589</v>
      </c>
      <c r="BL369" s="135">
        <f t="shared" si="237"/>
        <v>21.645295084173437</v>
      </c>
      <c r="BM369" s="135">
        <f t="shared" si="238"/>
        <v>562.77767218850931</v>
      </c>
      <c r="BN369" s="131">
        <v>590.91655579793473</v>
      </c>
      <c r="BO369" s="131">
        <v>562.77767218850931</v>
      </c>
      <c r="BP369" s="135">
        <f t="shared" si="290"/>
        <v>28.138883609425463</v>
      </c>
      <c r="BQ369" s="135">
        <f t="shared" si="291"/>
        <v>590.91655579793473</v>
      </c>
      <c r="BR369" s="135">
        <f t="shared" si="292"/>
        <v>76.819152253731517</v>
      </c>
      <c r="BS369" s="135">
        <f t="shared" si="293"/>
        <v>667.73570805166628</v>
      </c>
      <c r="BT369" s="131">
        <v>701.12249345424959</v>
      </c>
      <c r="BU369" s="129">
        <f t="shared" si="286"/>
        <v>105.16837401813744</v>
      </c>
      <c r="BV369" s="131">
        <v>667.73570805166628</v>
      </c>
      <c r="BW369" s="135">
        <f t="shared" si="294"/>
        <v>33.386785402583314</v>
      </c>
      <c r="BX369" s="135">
        <f t="shared" si="295"/>
        <v>701.12249345424959</v>
      </c>
      <c r="BY369" s="132">
        <f t="shared" si="287"/>
        <v>806.29086747238705</v>
      </c>
    </row>
    <row r="370" spans="1:77" ht="16.5" customHeight="1" x14ac:dyDescent="0.3">
      <c r="A370" s="5"/>
      <c r="B370" s="92" t="s">
        <v>461</v>
      </c>
      <c r="C370" s="95">
        <v>1360</v>
      </c>
      <c r="D370" s="88" t="s">
        <v>28</v>
      </c>
      <c r="E370" s="88" t="s">
        <v>690</v>
      </c>
      <c r="F370" s="96">
        <v>41</v>
      </c>
      <c r="G370" s="96">
        <v>61</v>
      </c>
      <c r="H370" s="96" t="s">
        <v>74</v>
      </c>
      <c r="I370" s="97" t="s">
        <v>9</v>
      </c>
      <c r="J370" s="93"/>
      <c r="K370" s="55">
        <v>327.70012047721769</v>
      </c>
      <c r="M370" s="136">
        <v>56.602024159999999</v>
      </c>
      <c r="N370" s="136">
        <v>53.398136000000001</v>
      </c>
      <c r="O370" s="129">
        <f t="shared" si="231"/>
        <v>3.20388816</v>
      </c>
      <c r="P370" s="132">
        <f t="shared" si="301"/>
        <v>56.602024159999999</v>
      </c>
      <c r="Q370" s="129">
        <f t="shared" si="302"/>
        <v>7.3582631408000001</v>
      </c>
      <c r="R370" s="132">
        <f t="shared" si="303"/>
        <v>63.960287300799997</v>
      </c>
      <c r="S370" s="136">
        <v>63.960287300799997</v>
      </c>
      <c r="T370" s="129">
        <f t="shared" si="304"/>
        <v>6.3960287300800003</v>
      </c>
      <c r="U370" s="133">
        <f t="shared" si="305"/>
        <v>70.356316030879995</v>
      </c>
      <c r="V370" s="136">
        <v>70.356316030879995</v>
      </c>
      <c r="W370" s="129">
        <f t="shared" si="306"/>
        <v>4.2213789618527997</v>
      </c>
      <c r="X370" s="132">
        <f t="shared" si="307"/>
        <v>74.577694992732802</v>
      </c>
      <c r="Y370" s="136">
        <v>74.577694992732802</v>
      </c>
      <c r="Z370" s="129">
        <f t="shared" si="298"/>
        <v>5.9662155994186241</v>
      </c>
      <c r="AA370" s="132">
        <f t="shared" si="299"/>
        <v>80.54391059215142</v>
      </c>
      <c r="AB370" s="132">
        <f t="shared" si="308"/>
        <v>317.57608964939652</v>
      </c>
      <c r="AC370" s="136">
        <v>80.54391059215142</v>
      </c>
      <c r="AD370" s="129">
        <f t="shared" si="296"/>
        <v>8.054391059215142</v>
      </c>
      <c r="AE370" s="134">
        <f t="shared" si="297"/>
        <v>88.598301651366569</v>
      </c>
      <c r="AF370" s="136">
        <v>94.800182766962223</v>
      </c>
      <c r="AG370" s="136">
        <v>88.598301651366569</v>
      </c>
      <c r="AH370" s="129">
        <f t="shared" si="288"/>
        <v>6.2018811155956604</v>
      </c>
      <c r="AI370" s="132">
        <f t="shared" si="289"/>
        <v>94.800182766962223</v>
      </c>
      <c r="AK370" s="132">
        <f t="shared" si="280"/>
        <v>14.220027415044335</v>
      </c>
      <c r="AL370" s="134">
        <f t="shared" si="281"/>
        <v>109.02021018200656</v>
      </c>
      <c r="AM370" s="129">
        <f t="shared" si="282"/>
        <v>25.406087171951722</v>
      </c>
      <c r="AN370" s="134">
        <f t="shared" si="283"/>
        <v>342.98217682134822</v>
      </c>
      <c r="AP370" s="136">
        <v>117.74182699656708</v>
      </c>
      <c r="AQ370" s="129">
        <f t="shared" si="284"/>
        <v>8.2419278897596957</v>
      </c>
      <c r="AR370" s="134">
        <f t="shared" si="285"/>
        <v>125.98375488632678</v>
      </c>
      <c r="AS370" s="136">
        <v>136.06245527723291</v>
      </c>
      <c r="AT370" s="136">
        <v>125.98375488632678</v>
      </c>
      <c r="AU370" s="129">
        <f t="shared" si="243"/>
        <v>10.078700390906143</v>
      </c>
      <c r="AV370" s="134">
        <f t="shared" si="244"/>
        <v>136.06245527723291</v>
      </c>
      <c r="AW370" s="135">
        <f t="shared" si="245"/>
        <v>10.884996422178633</v>
      </c>
      <c r="AX370" s="135">
        <f t="shared" si="246"/>
        <v>146.94745169941154</v>
      </c>
      <c r="AY370" s="136">
        <v>146.94745169941154</v>
      </c>
      <c r="AZ370" s="135">
        <f t="shared" si="247"/>
        <v>13.225270652947039</v>
      </c>
      <c r="BA370" s="135">
        <f t="shared" si="248"/>
        <v>160.17272235235859</v>
      </c>
      <c r="BB370" s="136">
        <v>160.17272235235859</v>
      </c>
      <c r="BC370" s="135">
        <f t="shared" si="239"/>
        <v>14.415545011712274</v>
      </c>
      <c r="BD370" s="135">
        <f t="shared" si="240"/>
        <v>174.58826736407087</v>
      </c>
      <c r="BE370" s="136">
        <v>174.58826736407087</v>
      </c>
      <c r="BF370" s="135">
        <f t="shared" si="241"/>
        <v>15.712944062766379</v>
      </c>
      <c r="BG370" s="135">
        <f t="shared" si="242"/>
        <v>190.30121142683726</v>
      </c>
      <c r="BH370" s="136">
        <v>213.13735679805774</v>
      </c>
      <c r="BI370" s="136">
        <v>190.30121142683726</v>
      </c>
      <c r="BJ370" s="135">
        <f t="shared" si="235"/>
        <v>22.836145371220468</v>
      </c>
      <c r="BK370" s="135">
        <f t="shared" si="236"/>
        <v>213.13735679805774</v>
      </c>
      <c r="BL370" s="135">
        <f t="shared" si="237"/>
        <v>8.5254942719223088</v>
      </c>
      <c r="BM370" s="135">
        <f t="shared" si="238"/>
        <v>221.66285106998004</v>
      </c>
      <c r="BN370" s="136">
        <v>232.74599362347902</v>
      </c>
      <c r="BO370" s="136">
        <v>221.66285106998004</v>
      </c>
      <c r="BP370" s="135">
        <f t="shared" si="290"/>
        <v>11.083142553499002</v>
      </c>
      <c r="BQ370" s="135">
        <f t="shared" si="291"/>
        <v>232.74599362347902</v>
      </c>
      <c r="BR370" s="135">
        <f t="shared" si="292"/>
        <v>30.256979171052272</v>
      </c>
      <c r="BS370" s="135">
        <f t="shared" si="293"/>
        <v>263.00297279453127</v>
      </c>
      <c r="BT370" s="136">
        <v>276.15312143425786</v>
      </c>
      <c r="BU370" s="129">
        <f t="shared" si="286"/>
        <v>41.422968215138681</v>
      </c>
      <c r="BV370" s="136">
        <v>263.00297279453127</v>
      </c>
      <c r="BW370" s="135">
        <f t="shared" si="294"/>
        <v>13.150148639726565</v>
      </c>
      <c r="BX370" s="135">
        <f t="shared" si="295"/>
        <v>276.15312143425786</v>
      </c>
      <c r="BY370" s="132">
        <f t="shared" si="287"/>
        <v>317.57608964939652</v>
      </c>
    </row>
    <row r="371" spans="1:77" ht="16.5" customHeight="1" thickBot="1" x14ac:dyDescent="0.35">
      <c r="A371" s="5"/>
      <c r="B371" s="281" t="s">
        <v>642</v>
      </c>
      <c r="C371" s="350">
        <v>1331</v>
      </c>
      <c r="D371" s="352" t="s">
        <v>28</v>
      </c>
      <c r="E371" s="352" t="s">
        <v>645</v>
      </c>
      <c r="F371" s="361">
        <v>40</v>
      </c>
      <c r="G371" s="361">
        <v>58</v>
      </c>
      <c r="H371" s="361">
        <v>11</v>
      </c>
      <c r="I371" s="362" t="s">
        <v>9</v>
      </c>
      <c r="J371" s="368">
        <f>K366*$K$6</f>
        <v>7096.2537523629817</v>
      </c>
      <c r="K371" s="55">
        <v>369.63627750000001</v>
      </c>
      <c r="M371" s="136">
        <v>173.40080596000001</v>
      </c>
      <c r="N371" s="136">
        <v>163.585666</v>
      </c>
      <c r="O371" s="129">
        <f t="shared" si="231"/>
        <v>9.8151399599999998</v>
      </c>
      <c r="P371" s="132">
        <f t="shared" si="301"/>
        <v>173.40080596000001</v>
      </c>
      <c r="Q371" s="129">
        <f t="shared" si="302"/>
        <v>22.542104774800002</v>
      </c>
      <c r="R371" s="132">
        <f t="shared" si="303"/>
        <v>195.94291073480002</v>
      </c>
      <c r="S371" s="136">
        <v>195.94291073480002</v>
      </c>
      <c r="T371" s="129">
        <f t="shared" si="304"/>
        <v>19.594291073480001</v>
      </c>
      <c r="U371" s="133">
        <f t="shared" si="305"/>
        <v>215.53720180828003</v>
      </c>
      <c r="V371" s="136">
        <v>215.53720180828003</v>
      </c>
      <c r="W371" s="129">
        <f t="shared" si="306"/>
        <v>12.932232108496802</v>
      </c>
      <c r="X371" s="132">
        <f t="shared" si="307"/>
        <v>228.46943391677684</v>
      </c>
      <c r="Y371" s="136">
        <v>228.46943391677684</v>
      </c>
      <c r="Z371" s="129">
        <f t="shared" si="298"/>
        <v>18.277554713342148</v>
      </c>
      <c r="AA371" s="132">
        <f t="shared" si="299"/>
        <v>246.74698863011898</v>
      </c>
      <c r="AB371" s="132">
        <f t="shared" si="308"/>
        <v>972.89718373263531</v>
      </c>
      <c r="AC371" s="136">
        <v>246.74698863011898</v>
      </c>
      <c r="AD371" s="129">
        <f t="shared" si="296"/>
        <v>24.674698863011898</v>
      </c>
      <c r="AE371" s="134">
        <f t="shared" si="297"/>
        <v>271.42168749313089</v>
      </c>
      <c r="AF371" s="136">
        <v>290.42120561765006</v>
      </c>
      <c r="AG371" s="136">
        <v>271.42168749313089</v>
      </c>
      <c r="AH371" s="129">
        <f t="shared" si="288"/>
        <v>18.99951812451916</v>
      </c>
      <c r="AI371" s="132">
        <f t="shared" si="289"/>
        <v>290.42120561765006</v>
      </c>
      <c r="AK371" s="132">
        <f t="shared" si="280"/>
        <v>43.563180842647512</v>
      </c>
      <c r="AL371" s="134">
        <f t="shared" si="281"/>
        <v>333.98438646029757</v>
      </c>
      <c r="AM371" s="129">
        <f t="shared" si="282"/>
        <v>77.831774698610829</v>
      </c>
      <c r="AN371" s="134">
        <f t="shared" si="283"/>
        <v>1050.7289584312462</v>
      </c>
      <c r="AP371" s="136">
        <v>360.70313737712138</v>
      </c>
      <c r="AQ371" s="129">
        <f t="shared" si="284"/>
        <v>25.249219616398495</v>
      </c>
      <c r="AR371" s="134">
        <f t="shared" si="285"/>
        <v>385.95235699351986</v>
      </c>
      <c r="AS371" s="136">
        <v>416.82854555300145</v>
      </c>
      <c r="AT371" s="136">
        <v>385.95235699351986</v>
      </c>
      <c r="AU371" s="129">
        <f t="shared" si="243"/>
        <v>30.876188559481587</v>
      </c>
      <c r="AV371" s="134">
        <f t="shared" si="244"/>
        <v>416.82854555300145</v>
      </c>
      <c r="AW371" s="135">
        <f t="shared" si="245"/>
        <v>33.346283644240117</v>
      </c>
      <c r="AX371" s="135">
        <f t="shared" si="246"/>
        <v>450.17482919724159</v>
      </c>
      <c r="AY371" s="136">
        <v>450.17482919724159</v>
      </c>
      <c r="AZ371" s="135">
        <f t="shared" si="247"/>
        <v>40.515734627751748</v>
      </c>
      <c r="BA371" s="135">
        <f t="shared" si="248"/>
        <v>490.69056382499332</v>
      </c>
      <c r="BB371" s="136">
        <v>490.69056382499332</v>
      </c>
      <c r="BC371" s="135">
        <f t="shared" si="239"/>
        <v>44.162150744249395</v>
      </c>
      <c r="BD371" s="135">
        <f t="shared" si="240"/>
        <v>534.85271456924272</v>
      </c>
      <c r="BE371" s="136">
        <v>534.85271456924272</v>
      </c>
      <c r="BF371" s="135">
        <f t="shared" si="241"/>
        <v>48.136744311231844</v>
      </c>
      <c r="BG371" s="135">
        <f t="shared" si="242"/>
        <v>582.98945888047456</v>
      </c>
      <c r="BH371" s="136">
        <v>652.94819394613148</v>
      </c>
      <c r="BI371" s="136">
        <v>582.98945888047456</v>
      </c>
      <c r="BJ371" s="135">
        <f t="shared" si="235"/>
        <v>69.958735065656953</v>
      </c>
      <c r="BK371" s="135">
        <f t="shared" si="236"/>
        <v>652.94819394613148</v>
      </c>
      <c r="BL371" s="135">
        <f t="shared" si="237"/>
        <v>26.117927757845258</v>
      </c>
      <c r="BM371" s="135">
        <f t="shared" si="238"/>
        <v>679.06612170397671</v>
      </c>
      <c r="BN371" s="136">
        <v>713.01942778917555</v>
      </c>
      <c r="BO371" s="136">
        <v>679.06612170397671</v>
      </c>
      <c r="BP371" s="135">
        <f t="shared" si="290"/>
        <v>33.953306085198832</v>
      </c>
      <c r="BQ371" s="135">
        <f t="shared" si="291"/>
        <v>713.01942778917555</v>
      </c>
      <c r="BR371" s="135">
        <f t="shared" si="292"/>
        <v>92.692525612592817</v>
      </c>
      <c r="BS371" s="135">
        <f t="shared" si="293"/>
        <v>805.71195340176837</v>
      </c>
      <c r="BT371" s="136">
        <v>845.99755107185683</v>
      </c>
      <c r="BU371" s="129">
        <f t="shared" si="286"/>
        <v>126.89963266077852</v>
      </c>
      <c r="BV371" s="136">
        <v>805.71195340176837</v>
      </c>
      <c r="BW371" s="135">
        <f t="shared" si="294"/>
        <v>40.285597670088421</v>
      </c>
      <c r="BX371" s="135">
        <f t="shared" si="295"/>
        <v>845.99755107185683</v>
      </c>
      <c r="BY371" s="132">
        <f t="shared" si="287"/>
        <v>972.89718373263531</v>
      </c>
    </row>
    <row r="372" spans="1:77" ht="16.5" customHeight="1" x14ac:dyDescent="0.3">
      <c r="A372" s="5"/>
      <c r="B372" s="89" t="s">
        <v>321</v>
      </c>
      <c r="C372" s="404">
        <v>6131</v>
      </c>
      <c r="D372" s="405" t="s">
        <v>21</v>
      </c>
      <c r="E372" s="406" t="s">
        <v>263</v>
      </c>
      <c r="F372" s="407">
        <v>47.6</v>
      </c>
      <c r="G372" s="407">
        <v>80.260000000000005</v>
      </c>
      <c r="H372" s="407">
        <v>7</v>
      </c>
      <c r="I372" s="380" t="s">
        <v>8</v>
      </c>
      <c r="J372" s="437">
        <f>K367*$K$6</f>
        <v>6263.5300977489615</v>
      </c>
      <c r="K372" s="55">
        <v>392.55945750000001</v>
      </c>
      <c r="M372" s="136">
        <v>92.356998639999986</v>
      </c>
      <c r="N372" s="136">
        <v>87.129243999999986</v>
      </c>
      <c r="O372" s="129">
        <f t="shared" si="231"/>
        <v>5.2277546399999988</v>
      </c>
      <c r="P372" s="132">
        <f t="shared" si="301"/>
        <v>92.356998639999986</v>
      </c>
      <c r="Q372" s="129">
        <f t="shared" si="302"/>
        <v>12.006409823199998</v>
      </c>
      <c r="R372" s="132">
        <f t="shared" si="303"/>
        <v>104.36340846319999</v>
      </c>
      <c r="S372" s="136">
        <v>104.36340846319999</v>
      </c>
      <c r="T372" s="129">
        <f t="shared" si="304"/>
        <v>10.436340846319998</v>
      </c>
      <c r="U372" s="133">
        <f t="shared" si="305"/>
        <v>114.79974930951998</v>
      </c>
      <c r="V372" s="136">
        <v>114.79974930951998</v>
      </c>
      <c r="W372" s="129">
        <f t="shared" si="306"/>
        <v>6.8879849585711987</v>
      </c>
      <c r="X372" s="132">
        <f t="shared" si="307"/>
        <v>121.68773426809118</v>
      </c>
      <c r="Y372" s="136">
        <v>121.68773426809118</v>
      </c>
      <c r="Z372" s="129">
        <f t="shared" si="298"/>
        <v>9.7350187414472948</v>
      </c>
      <c r="AA372" s="132">
        <f t="shared" si="299"/>
        <v>131.42275300953847</v>
      </c>
      <c r="AB372" s="132">
        <f t="shared" si="308"/>
        <v>518.18596446190838</v>
      </c>
      <c r="AC372" s="136">
        <v>131.42275300953847</v>
      </c>
      <c r="AD372" s="129">
        <f t="shared" si="296"/>
        <v>13.142275300953848</v>
      </c>
      <c r="AE372" s="134">
        <f t="shared" si="297"/>
        <v>144.56502831049232</v>
      </c>
      <c r="AF372" s="136">
        <v>154.6845802922268</v>
      </c>
      <c r="AG372" s="136">
        <v>144.56502831049232</v>
      </c>
      <c r="AH372" s="129">
        <f t="shared" si="288"/>
        <v>10.119551981734462</v>
      </c>
      <c r="AI372" s="132">
        <f t="shared" si="289"/>
        <v>154.6845802922268</v>
      </c>
      <c r="AK372" s="132">
        <f t="shared" si="280"/>
        <v>23.202687043834022</v>
      </c>
      <c r="AL372" s="134">
        <f t="shared" si="281"/>
        <v>177.88726733606083</v>
      </c>
      <c r="AM372" s="129">
        <f t="shared" si="282"/>
        <v>41.454877156952669</v>
      </c>
      <c r="AN372" s="134">
        <f t="shared" si="283"/>
        <v>559.64084161886103</v>
      </c>
      <c r="AP372" s="136">
        <v>192.11824872294571</v>
      </c>
      <c r="AQ372" s="129">
        <f t="shared" si="284"/>
        <v>13.448277410606201</v>
      </c>
      <c r="AR372" s="134">
        <f t="shared" si="285"/>
        <v>205.56652613355192</v>
      </c>
      <c r="AS372" s="136">
        <v>222.01184822423608</v>
      </c>
      <c r="AT372" s="136">
        <v>205.56652613355192</v>
      </c>
      <c r="AU372" s="129">
        <f t="shared" si="243"/>
        <v>16.445322090684154</v>
      </c>
      <c r="AV372" s="134">
        <f t="shared" si="244"/>
        <v>222.01184822423608</v>
      </c>
      <c r="AW372" s="135">
        <f t="shared" si="245"/>
        <v>17.760947857938888</v>
      </c>
      <c r="AX372" s="135">
        <f t="shared" si="246"/>
        <v>239.77279608217498</v>
      </c>
      <c r="AY372" s="136">
        <v>239.77279608217498</v>
      </c>
      <c r="AZ372" s="135">
        <f t="shared" si="247"/>
        <v>21.57955164739575</v>
      </c>
      <c r="BA372" s="135">
        <f t="shared" si="248"/>
        <v>261.35234772957074</v>
      </c>
      <c r="BB372" s="136">
        <v>261.35234772957074</v>
      </c>
      <c r="BC372" s="135">
        <f t="shared" si="239"/>
        <v>23.521711295661365</v>
      </c>
      <c r="BD372" s="135">
        <f t="shared" si="240"/>
        <v>284.8740590252321</v>
      </c>
      <c r="BE372" s="136">
        <v>284.8740590252321</v>
      </c>
      <c r="BF372" s="135">
        <f t="shared" si="241"/>
        <v>25.638665312270888</v>
      </c>
      <c r="BG372" s="135">
        <f t="shared" si="242"/>
        <v>310.51272433750296</v>
      </c>
      <c r="BH372" s="136">
        <v>347.77425125800329</v>
      </c>
      <c r="BI372" s="136">
        <v>310.51272433750296</v>
      </c>
      <c r="BJ372" s="135">
        <f t="shared" si="235"/>
        <v>37.261526920500351</v>
      </c>
      <c r="BK372" s="135">
        <f t="shared" si="236"/>
        <v>347.77425125800329</v>
      </c>
      <c r="BL372" s="135">
        <f t="shared" si="237"/>
        <v>13.910970050320131</v>
      </c>
      <c r="BM372" s="135">
        <f t="shared" si="238"/>
        <v>361.68522130832343</v>
      </c>
      <c r="BN372" s="136">
        <v>379.76948237373961</v>
      </c>
      <c r="BO372" s="136">
        <v>361.68522130832343</v>
      </c>
      <c r="BP372" s="135">
        <f t="shared" si="290"/>
        <v>18.084261065416172</v>
      </c>
      <c r="BQ372" s="135">
        <f t="shared" si="291"/>
        <v>379.76948237373961</v>
      </c>
      <c r="BR372" s="135">
        <f t="shared" si="292"/>
        <v>49.370032708586145</v>
      </c>
      <c r="BS372" s="135">
        <f t="shared" si="293"/>
        <v>429.13951508232577</v>
      </c>
      <c r="BT372" s="136">
        <v>450.59649083644206</v>
      </c>
      <c r="BU372" s="129">
        <f t="shared" si="286"/>
        <v>67.589473625466312</v>
      </c>
      <c r="BV372" s="136">
        <v>429.13951508232577</v>
      </c>
      <c r="BW372" s="135">
        <f t="shared" si="294"/>
        <v>21.456975754116286</v>
      </c>
      <c r="BX372" s="135">
        <f t="shared" si="295"/>
        <v>450.59649083644206</v>
      </c>
      <c r="BY372" s="132">
        <f t="shared" si="287"/>
        <v>518.18596446190838</v>
      </c>
    </row>
    <row r="373" spans="1:77" ht="16.5" customHeight="1" thickBot="1" x14ac:dyDescent="0.35">
      <c r="A373" s="5"/>
      <c r="B373" s="92" t="s">
        <v>462</v>
      </c>
      <c r="C373" s="99"/>
      <c r="D373" s="100" t="s">
        <v>21</v>
      </c>
      <c r="E373" s="100" t="s">
        <v>649</v>
      </c>
      <c r="F373" s="101">
        <v>38</v>
      </c>
      <c r="G373" s="101">
        <v>74</v>
      </c>
      <c r="H373" s="101">
        <v>9</v>
      </c>
      <c r="I373" s="102" t="s">
        <v>8</v>
      </c>
      <c r="J373" s="337">
        <f>K368*$K$6</f>
        <v>7104.7726644306467</v>
      </c>
      <c r="K373" s="55">
        <v>317.267</v>
      </c>
      <c r="M373" s="145">
        <v>43.545567439999999</v>
      </c>
      <c r="N373" s="145">
        <v>41.080723999999996</v>
      </c>
      <c r="O373" s="129">
        <f t="shared" si="231"/>
        <v>2.4648434399999997</v>
      </c>
      <c r="P373" s="132">
        <f t="shared" si="301"/>
        <v>43.545567439999999</v>
      </c>
      <c r="Q373" s="129">
        <f t="shared" si="302"/>
        <v>5.6609237671999999</v>
      </c>
      <c r="R373" s="132">
        <f t="shared" si="303"/>
        <v>49.206491207200003</v>
      </c>
      <c r="S373" s="145">
        <v>49.206491207200003</v>
      </c>
      <c r="T373" s="129">
        <f t="shared" si="304"/>
        <v>4.9206491207200003</v>
      </c>
      <c r="U373" s="133">
        <f t="shared" si="305"/>
        <v>54.127140327920003</v>
      </c>
      <c r="V373" s="145">
        <v>54.127140327920003</v>
      </c>
      <c r="W373" s="129">
        <f t="shared" si="306"/>
        <v>3.2476284196752001</v>
      </c>
      <c r="X373" s="132">
        <f t="shared" si="307"/>
        <v>57.374768747595205</v>
      </c>
      <c r="Y373" s="145">
        <v>57.374768747595205</v>
      </c>
      <c r="Z373" s="129">
        <f t="shared" si="298"/>
        <v>4.5899814998076165</v>
      </c>
      <c r="AA373" s="132">
        <f t="shared" si="299"/>
        <v>61.964750247402819</v>
      </c>
      <c r="AB373" s="132">
        <f t="shared" si="308"/>
        <v>244.32043260622649</v>
      </c>
      <c r="AC373" s="145">
        <v>61.964750247402819</v>
      </c>
      <c r="AD373" s="129">
        <f t="shared" si="296"/>
        <v>6.1964750247402822</v>
      </c>
      <c r="AE373" s="134">
        <f t="shared" si="297"/>
        <v>68.161225272143099</v>
      </c>
      <c r="AF373" s="145">
        <v>72.932511041193123</v>
      </c>
      <c r="AG373" s="145">
        <v>68.161225272143099</v>
      </c>
      <c r="AH373" s="129">
        <f t="shared" si="288"/>
        <v>4.7712857690500172</v>
      </c>
      <c r="AI373" s="132">
        <f t="shared" si="289"/>
        <v>72.932511041193123</v>
      </c>
      <c r="AK373" s="132">
        <f t="shared" si="280"/>
        <v>10.939876656178969</v>
      </c>
      <c r="AL373" s="134">
        <f t="shared" si="281"/>
        <v>83.872387697372091</v>
      </c>
      <c r="AM373" s="129">
        <f t="shared" si="282"/>
        <v>19.545634608498119</v>
      </c>
      <c r="AN373" s="134">
        <f t="shared" si="283"/>
        <v>263.86606721472458</v>
      </c>
      <c r="AP373" s="137">
        <v>90.582178713161852</v>
      </c>
      <c r="AQ373" s="129">
        <f t="shared" si="284"/>
        <v>6.3407525099213302</v>
      </c>
      <c r="AR373" s="134">
        <f t="shared" si="285"/>
        <v>96.922931223083182</v>
      </c>
      <c r="AS373" s="137">
        <v>104.67676572092984</v>
      </c>
      <c r="AT373" s="137">
        <v>96.922931223083182</v>
      </c>
      <c r="AU373" s="129">
        <f t="shared" si="243"/>
        <v>7.7538344978466549</v>
      </c>
      <c r="AV373" s="134">
        <f t="shared" si="244"/>
        <v>104.67676572092984</v>
      </c>
      <c r="AW373" s="135">
        <f t="shared" si="245"/>
        <v>8.3741412576743866</v>
      </c>
      <c r="AX373" s="135">
        <f t="shared" si="246"/>
        <v>113.05090697860422</v>
      </c>
      <c r="AY373" s="137">
        <v>113.05090697860422</v>
      </c>
      <c r="AZ373" s="135">
        <f t="shared" si="247"/>
        <v>10.17458162807438</v>
      </c>
      <c r="BA373" s="135">
        <f t="shared" si="248"/>
        <v>123.2254886066786</v>
      </c>
      <c r="BB373" s="137">
        <v>123.2254886066786</v>
      </c>
      <c r="BC373" s="135">
        <f t="shared" si="239"/>
        <v>11.090293974601073</v>
      </c>
      <c r="BD373" s="135">
        <f t="shared" si="240"/>
        <v>134.31578258127968</v>
      </c>
      <c r="BE373" s="137">
        <v>134.31578258127968</v>
      </c>
      <c r="BF373" s="135">
        <f t="shared" si="241"/>
        <v>12.088420432315171</v>
      </c>
      <c r="BG373" s="135">
        <f t="shared" si="242"/>
        <v>146.40420301359484</v>
      </c>
      <c r="BH373" s="137">
        <v>163.97270737522621</v>
      </c>
      <c r="BI373" s="137">
        <v>146.40420301359484</v>
      </c>
      <c r="BJ373" s="135">
        <f t="shared" si="235"/>
        <v>17.568504361631383</v>
      </c>
      <c r="BK373" s="135">
        <f t="shared" si="236"/>
        <v>163.97270737522621</v>
      </c>
      <c r="BL373" s="135">
        <f t="shared" si="237"/>
        <v>6.558908295009048</v>
      </c>
      <c r="BM373" s="135">
        <f t="shared" si="238"/>
        <v>170.53161567023525</v>
      </c>
      <c r="BN373" s="137">
        <v>179.05819645374703</v>
      </c>
      <c r="BO373" s="137">
        <v>170.53161567023525</v>
      </c>
      <c r="BP373" s="135">
        <f t="shared" si="290"/>
        <v>8.5265807835117631</v>
      </c>
      <c r="BQ373" s="135">
        <f t="shared" si="291"/>
        <v>179.05819645374703</v>
      </c>
      <c r="BR373" s="135">
        <f t="shared" si="292"/>
        <v>23.277565538987115</v>
      </c>
      <c r="BS373" s="135">
        <f t="shared" si="293"/>
        <v>202.33576199273415</v>
      </c>
      <c r="BT373" s="137">
        <v>212.45255009237087</v>
      </c>
      <c r="BU373" s="129">
        <f t="shared" si="286"/>
        <v>31.867882513855626</v>
      </c>
      <c r="BV373" s="137">
        <v>202.33576199273415</v>
      </c>
      <c r="BW373" s="135">
        <f t="shared" si="294"/>
        <v>10.116788099636707</v>
      </c>
      <c r="BX373" s="135">
        <f t="shared" si="295"/>
        <v>212.45255009237087</v>
      </c>
      <c r="BY373" s="132">
        <f t="shared" si="287"/>
        <v>244.32043260622649</v>
      </c>
    </row>
    <row r="374" spans="1:77" ht="16.5" customHeight="1" thickTop="1" x14ac:dyDescent="0.3">
      <c r="A374" s="5"/>
      <c r="B374" s="92" t="s">
        <v>463</v>
      </c>
      <c r="C374" s="99"/>
      <c r="D374" s="100" t="s">
        <v>21</v>
      </c>
      <c r="E374" s="100" t="s">
        <v>689</v>
      </c>
      <c r="F374" s="101">
        <v>47.6</v>
      </c>
      <c r="G374" s="330" t="s">
        <v>107</v>
      </c>
      <c r="H374" s="101" t="s">
        <v>108</v>
      </c>
      <c r="I374" s="102" t="s">
        <v>8</v>
      </c>
      <c r="J374" s="337">
        <f>K369*$K$6</f>
        <v>11219.407193111701</v>
      </c>
      <c r="K374" s="57">
        <v>133.96476508999604</v>
      </c>
      <c r="M374" s="137"/>
      <c r="N374" s="137"/>
      <c r="P374" s="132"/>
      <c r="R374" s="132"/>
      <c r="S374" s="137"/>
      <c r="U374" s="133"/>
      <c r="V374" s="137"/>
      <c r="X374" s="132"/>
      <c r="Y374" s="137"/>
      <c r="AA374" s="132"/>
      <c r="AB374" s="132">
        <f t="shared" si="308"/>
        <v>249.19653169271115</v>
      </c>
      <c r="AC374" s="137"/>
      <c r="AE374" s="134"/>
      <c r="AF374" s="137"/>
      <c r="AG374" s="137"/>
      <c r="AI374" s="132"/>
      <c r="AK374" s="132"/>
      <c r="AL374" s="134"/>
      <c r="AM374" s="129">
        <f t="shared" si="282"/>
        <v>19.935722535416893</v>
      </c>
      <c r="AN374" s="134">
        <f t="shared" si="283"/>
        <v>269.13225422812803</v>
      </c>
      <c r="AP374" s="236">
        <v>92.39</v>
      </c>
      <c r="AQ374" s="129">
        <f t="shared" si="284"/>
        <v>6.4673000000000007</v>
      </c>
      <c r="AR374" s="134">
        <f t="shared" si="285"/>
        <v>98.857299999999995</v>
      </c>
      <c r="AS374" s="154">
        <v>106.765884</v>
      </c>
      <c r="AT374" s="154">
        <v>98.857299999999995</v>
      </c>
      <c r="AU374" s="129">
        <f t="shared" si="243"/>
        <v>7.9085839999999994</v>
      </c>
      <c r="AV374" s="134">
        <f t="shared" si="244"/>
        <v>106.765884</v>
      </c>
      <c r="AW374" s="135">
        <f t="shared" si="245"/>
        <v>8.54127072</v>
      </c>
      <c r="AX374" s="135">
        <f t="shared" si="246"/>
        <v>115.30715472</v>
      </c>
      <c r="AY374" s="154">
        <v>115.30715472</v>
      </c>
      <c r="AZ374" s="135">
        <f t="shared" si="247"/>
        <v>10.377643924799999</v>
      </c>
      <c r="BA374" s="135">
        <f t="shared" si="248"/>
        <v>125.6847986448</v>
      </c>
      <c r="BB374" s="154">
        <v>125.6847986448</v>
      </c>
      <c r="BC374" s="135">
        <f t="shared" si="239"/>
        <v>11.311631878031999</v>
      </c>
      <c r="BD374" s="135">
        <f t="shared" si="240"/>
        <v>136.99643052283199</v>
      </c>
      <c r="BE374" s="154">
        <v>136.99643052283199</v>
      </c>
      <c r="BF374" s="135">
        <f t="shared" si="241"/>
        <v>12.32967874705488</v>
      </c>
      <c r="BG374" s="135">
        <f t="shared" si="242"/>
        <v>149.32610926988687</v>
      </c>
      <c r="BH374" s="154">
        <v>167.24524238227329</v>
      </c>
      <c r="BI374" s="154">
        <v>149.32610926988687</v>
      </c>
      <c r="BJ374" s="135">
        <f t="shared" si="235"/>
        <v>17.919133112386426</v>
      </c>
      <c r="BK374" s="135">
        <f t="shared" si="236"/>
        <v>167.24524238227329</v>
      </c>
      <c r="BL374" s="135">
        <f t="shared" si="237"/>
        <v>6.6898096952909318</v>
      </c>
      <c r="BM374" s="135">
        <f t="shared" si="238"/>
        <v>173.93505207756422</v>
      </c>
      <c r="BN374" s="177">
        <v>182.63180468144242</v>
      </c>
      <c r="BO374" s="177">
        <v>173.93505207756422</v>
      </c>
      <c r="BP374" s="135">
        <f t="shared" si="290"/>
        <v>8.6967526038782097</v>
      </c>
      <c r="BQ374" s="135">
        <f t="shared" si="291"/>
        <v>182.63180468144242</v>
      </c>
      <c r="BR374" s="135">
        <f t="shared" si="292"/>
        <v>23.742134608587516</v>
      </c>
      <c r="BS374" s="135">
        <f t="shared" si="293"/>
        <v>206.37393929002994</v>
      </c>
      <c r="BT374" s="177">
        <v>216.69263625453144</v>
      </c>
      <c r="BU374" s="129">
        <f t="shared" si="286"/>
        <v>32.503895438179718</v>
      </c>
      <c r="BV374" s="177">
        <v>206.37393929002994</v>
      </c>
      <c r="BW374" s="135">
        <f t="shared" si="294"/>
        <v>10.318696964501497</v>
      </c>
      <c r="BX374" s="135">
        <f t="shared" si="295"/>
        <v>216.69263625453144</v>
      </c>
      <c r="BY374" s="132">
        <f t="shared" si="287"/>
        <v>249.19653169271115</v>
      </c>
    </row>
    <row r="375" spans="1:77" ht="16.5" customHeight="1" x14ac:dyDescent="0.3">
      <c r="A375" s="5"/>
      <c r="B375" s="92" t="s">
        <v>588</v>
      </c>
      <c r="C375" s="117">
        <v>9960</v>
      </c>
      <c r="D375" s="118" t="s">
        <v>21</v>
      </c>
      <c r="E375" s="118" t="s">
        <v>757</v>
      </c>
      <c r="F375" s="119">
        <v>41</v>
      </c>
      <c r="G375" s="119">
        <v>74</v>
      </c>
      <c r="H375" s="119" t="s">
        <v>589</v>
      </c>
      <c r="I375" s="121" t="s">
        <v>8</v>
      </c>
      <c r="J375" s="337">
        <f>K370*$K$6</f>
        <v>10346.403285480497</v>
      </c>
      <c r="K375" s="57">
        <v>200.9357</v>
      </c>
      <c r="M375" s="137"/>
      <c r="N375" s="137"/>
      <c r="P375" s="132"/>
      <c r="R375" s="132"/>
      <c r="S375" s="137"/>
      <c r="U375" s="133"/>
      <c r="V375" s="137"/>
      <c r="X375" s="132"/>
      <c r="Y375" s="137"/>
      <c r="AA375" s="132"/>
      <c r="AB375" s="132">
        <f t="shared" si="308"/>
        <v>229.23883812460136</v>
      </c>
      <c r="AC375" s="137"/>
      <c r="AE375" s="134"/>
      <c r="AF375" s="137"/>
      <c r="AG375" s="137"/>
      <c r="AI375" s="132"/>
      <c r="AK375" s="132"/>
      <c r="AL375" s="134"/>
      <c r="AM375" s="129">
        <f t="shared" si="282"/>
        <v>18.33910704996811</v>
      </c>
      <c r="AN375" s="134">
        <f t="shared" si="283"/>
        <v>247.57794517456946</v>
      </c>
      <c r="AP375" s="236">
        <v>90.94</v>
      </c>
      <c r="AQ375" s="129">
        <f t="shared" si="284"/>
        <v>6.3658000000000001</v>
      </c>
      <c r="AR375" s="134">
        <f t="shared" si="285"/>
        <v>97.305800000000005</v>
      </c>
      <c r="AS375" s="154">
        <v>98.215199999999996</v>
      </c>
      <c r="AT375" s="154">
        <v>90.94</v>
      </c>
      <c r="AU375" s="129">
        <f t="shared" si="243"/>
        <v>7.2751999999999999</v>
      </c>
      <c r="AV375" s="134">
        <f t="shared" si="244"/>
        <v>98.215199999999996</v>
      </c>
      <c r="AW375" s="135">
        <f t="shared" si="245"/>
        <v>7.8572159999999993</v>
      </c>
      <c r="AX375" s="135">
        <f t="shared" si="246"/>
        <v>106.07241599999999</v>
      </c>
      <c r="AY375" s="154">
        <v>106.07241599999999</v>
      </c>
      <c r="AZ375" s="135">
        <f t="shared" si="247"/>
        <v>9.5465174399999988</v>
      </c>
      <c r="BA375" s="135">
        <f t="shared" si="248"/>
        <v>115.61893343999999</v>
      </c>
      <c r="BB375" s="154">
        <v>115.61893343999999</v>
      </c>
      <c r="BC375" s="135">
        <f t="shared" si="239"/>
        <v>10.405704009599999</v>
      </c>
      <c r="BD375" s="135">
        <f t="shared" si="240"/>
        <v>126.02463744959999</v>
      </c>
      <c r="BE375" s="154">
        <v>126.02463744959999</v>
      </c>
      <c r="BF375" s="135">
        <f t="shared" si="241"/>
        <v>11.342217370463999</v>
      </c>
      <c r="BG375" s="135">
        <f t="shared" si="242"/>
        <v>137.36685482006399</v>
      </c>
      <c r="BH375" s="154">
        <v>153.85087739847168</v>
      </c>
      <c r="BI375" s="154">
        <v>137.36685482006399</v>
      </c>
      <c r="BJ375" s="135">
        <f t="shared" si="235"/>
        <v>16.484022578407679</v>
      </c>
      <c r="BK375" s="135">
        <f t="shared" si="236"/>
        <v>153.85087739847168</v>
      </c>
      <c r="BL375" s="135">
        <f t="shared" si="237"/>
        <v>6.154035095938867</v>
      </c>
      <c r="BM375" s="135">
        <f t="shared" si="238"/>
        <v>160.00491249441055</v>
      </c>
      <c r="BN375" s="154">
        <v>168.00515811913107</v>
      </c>
      <c r="BO375" s="154">
        <v>160.00491249441055</v>
      </c>
      <c r="BP375" s="135">
        <f t="shared" si="290"/>
        <v>8.0002456247205274</v>
      </c>
      <c r="BQ375" s="135">
        <f t="shared" si="291"/>
        <v>168.00515811913107</v>
      </c>
      <c r="BR375" s="135">
        <f t="shared" si="292"/>
        <v>21.840670555487037</v>
      </c>
      <c r="BS375" s="135">
        <f t="shared" si="293"/>
        <v>189.8458286746181</v>
      </c>
      <c r="BT375" s="154">
        <v>199.33812010834902</v>
      </c>
      <c r="BU375" s="129">
        <f t="shared" si="286"/>
        <v>29.900718016252352</v>
      </c>
      <c r="BV375" s="154">
        <v>189.8458286746181</v>
      </c>
      <c r="BW375" s="135">
        <f t="shared" si="294"/>
        <v>9.4922914337309052</v>
      </c>
      <c r="BX375" s="135">
        <f t="shared" si="295"/>
        <v>199.33812010834902</v>
      </c>
      <c r="BY375" s="132">
        <f t="shared" si="287"/>
        <v>229.23883812460136</v>
      </c>
    </row>
    <row r="376" spans="1:77" ht="16.5" customHeight="1" thickBot="1" x14ac:dyDescent="0.35">
      <c r="A376" s="5"/>
      <c r="B376" s="92" t="s">
        <v>706</v>
      </c>
      <c r="C376" s="117" t="s">
        <v>707</v>
      </c>
      <c r="D376" s="118" t="s">
        <v>21</v>
      </c>
      <c r="E376" s="118" t="s">
        <v>758</v>
      </c>
      <c r="F376" s="119">
        <v>41</v>
      </c>
      <c r="G376" s="119">
        <v>74</v>
      </c>
      <c r="H376" s="119" t="s">
        <v>589</v>
      </c>
      <c r="I376" s="121" t="s">
        <v>9</v>
      </c>
      <c r="J376" s="337">
        <f>J375</f>
        <v>10346.403285480497</v>
      </c>
      <c r="K376" s="57">
        <v>806.29086747238705</v>
      </c>
      <c r="M376" s="137"/>
      <c r="N376" s="137"/>
      <c r="P376" s="132"/>
      <c r="R376" s="132"/>
      <c r="S376" s="137"/>
      <c r="U376" s="133"/>
      <c r="V376" s="137"/>
      <c r="X376" s="132"/>
      <c r="Y376" s="137"/>
      <c r="AA376" s="132"/>
      <c r="AB376" s="132">
        <f t="shared" si="308"/>
        <v>245.42218253586086</v>
      </c>
      <c r="AC376" s="137"/>
      <c r="AE376" s="134"/>
      <c r="AF376" s="137"/>
      <c r="AG376" s="137"/>
      <c r="AI376" s="132"/>
      <c r="AK376" s="132"/>
      <c r="AL376" s="134"/>
      <c r="AM376" s="129">
        <f t="shared" si="282"/>
        <v>19.633774602868868</v>
      </c>
      <c r="AN376" s="134">
        <f t="shared" si="283"/>
        <v>265.0559571387297</v>
      </c>
      <c r="AP376" s="172">
        <v>97.36</v>
      </c>
      <c r="AQ376" s="129">
        <f t="shared" si="284"/>
        <v>6.8151999999999999</v>
      </c>
      <c r="AR376" s="134">
        <f t="shared" si="285"/>
        <v>104.1752</v>
      </c>
      <c r="AS376" s="171">
        <v>105.14879999999999</v>
      </c>
      <c r="AT376" s="171">
        <v>97.36</v>
      </c>
      <c r="AU376" s="129">
        <f t="shared" si="243"/>
        <v>7.7888000000000002</v>
      </c>
      <c r="AV376" s="134">
        <f t="shared" si="244"/>
        <v>105.14879999999999</v>
      </c>
      <c r="AW376" s="135">
        <f t="shared" si="245"/>
        <v>8.4119039999999998</v>
      </c>
      <c r="AX376" s="135">
        <f t="shared" si="246"/>
        <v>113.56070399999999</v>
      </c>
      <c r="AY376" s="171">
        <v>113.56070399999999</v>
      </c>
      <c r="AZ376" s="135">
        <f t="shared" si="247"/>
        <v>10.220463359999998</v>
      </c>
      <c r="BA376" s="135">
        <f t="shared" si="248"/>
        <v>123.78116735999998</v>
      </c>
      <c r="BB376" s="171">
        <v>123.78116735999998</v>
      </c>
      <c r="BC376" s="135">
        <f t="shared" si="239"/>
        <v>11.140305062399998</v>
      </c>
      <c r="BD376" s="135">
        <f t="shared" si="240"/>
        <v>134.92147242239997</v>
      </c>
      <c r="BE376" s="171">
        <v>134.92147242239997</v>
      </c>
      <c r="BF376" s="135">
        <f t="shared" si="241"/>
        <v>12.142932518015998</v>
      </c>
      <c r="BG376" s="135">
        <f t="shared" si="242"/>
        <v>147.06440494041598</v>
      </c>
      <c r="BH376" s="171">
        <v>164.7121335332659</v>
      </c>
      <c r="BI376" s="171">
        <v>147.06440494041598</v>
      </c>
      <c r="BJ376" s="135">
        <f t="shared" si="235"/>
        <v>17.647728592849919</v>
      </c>
      <c r="BK376" s="135">
        <f t="shared" si="236"/>
        <v>164.7121335332659</v>
      </c>
      <c r="BL376" s="135">
        <f t="shared" si="237"/>
        <v>6.5884853413306361</v>
      </c>
      <c r="BM376" s="135">
        <f t="shared" si="238"/>
        <v>171.30061887459652</v>
      </c>
      <c r="BN376" s="154">
        <v>179.86564981832635</v>
      </c>
      <c r="BO376" s="154">
        <v>171.30061887459652</v>
      </c>
      <c r="BP376" s="135">
        <f t="shared" si="290"/>
        <v>8.5650309437298269</v>
      </c>
      <c r="BQ376" s="135">
        <f t="shared" si="291"/>
        <v>179.86564981832635</v>
      </c>
      <c r="BR376" s="135">
        <f t="shared" si="292"/>
        <v>23.382534476382425</v>
      </c>
      <c r="BS376" s="135">
        <f t="shared" si="293"/>
        <v>203.24818429470878</v>
      </c>
      <c r="BT376" s="154">
        <v>213.41059350944423</v>
      </c>
      <c r="BU376" s="129">
        <f t="shared" si="286"/>
        <v>32.011589026416637</v>
      </c>
      <c r="BV376" s="154">
        <v>203.24818429470878</v>
      </c>
      <c r="BW376" s="135">
        <f t="shared" si="294"/>
        <v>10.16240921473544</v>
      </c>
      <c r="BX376" s="135">
        <f t="shared" si="295"/>
        <v>213.41059350944423</v>
      </c>
      <c r="BY376" s="132">
        <f t="shared" si="287"/>
        <v>245.42218253586086</v>
      </c>
    </row>
    <row r="377" spans="1:77" ht="15.75" customHeight="1" thickTop="1" x14ac:dyDescent="0.3">
      <c r="A377" s="5"/>
      <c r="B377" s="92" t="s">
        <v>628</v>
      </c>
      <c r="C377" s="117"/>
      <c r="D377" s="118" t="s">
        <v>21</v>
      </c>
      <c r="E377" s="118" t="s">
        <v>643</v>
      </c>
      <c r="F377" s="119">
        <v>54</v>
      </c>
      <c r="G377" s="119">
        <v>85.9</v>
      </c>
      <c r="H377" s="119">
        <v>17</v>
      </c>
      <c r="I377" s="121" t="s">
        <v>8</v>
      </c>
      <c r="J377" s="93">
        <f>K371*$K$6</f>
        <v>11670.444278108407</v>
      </c>
      <c r="K377" s="57">
        <v>317.57608964939652</v>
      </c>
      <c r="M377" s="137"/>
      <c r="N377" s="137"/>
      <c r="P377" s="132"/>
      <c r="R377" s="132"/>
      <c r="S377" s="137"/>
      <c r="U377" s="133"/>
      <c r="V377" s="137"/>
      <c r="X377" s="132"/>
      <c r="Y377" s="137"/>
      <c r="AA377" s="132"/>
      <c r="AB377" s="132"/>
      <c r="AC377" s="137"/>
      <c r="AE377" s="134"/>
      <c r="AF377" s="137"/>
      <c r="AG377" s="137"/>
      <c r="AI377" s="132"/>
      <c r="AK377" s="132"/>
      <c r="AL377" s="134"/>
      <c r="AN377" s="134"/>
      <c r="AP377" s="174"/>
      <c r="AR377" s="134"/>
      <c r="AS377" s="173"/>
      <c r="AT377" s="173"/>
      <c r="AV377" s="134"/>
      <c r="AW377" s="135"/>
      <c r="AX377" s="135"/>
      <c r="AY377" s="173"/>
      <c r="AZ377" s="135"/>
      <c r="BA377" s="135"/>
      <c r="BB377" s="173"/>
      <c r="BC377" s="135"/>
      <c r="BD377" s="135"/>
      <c r="BE377" s="173"/>
      <c r="BF377" s="135"/>
      <c r="BG377" s="135"/>
      <c r="BH377" s="173"/>
      <c r="BI377" s="173"/>
      <c r="BJ377" s="135"/>
      <c r="BK377" s="135"/>
      <c r="BL377" s="135"/>
      <c r="BM377" s="135"/>
      <c r="BN377" s="179"/>
      <c r="BO377" s="179"/>
      <c r="BP377" s="135">
        <f t="shared" si="290"/>
        <v>0</v>
      </c>
      <c r="BQ377" s="135">
        <f t="shared" si="291"/>
        <v>0</v>
      </c>
      <c r="BR377" s="135">
        <f t="shared" si="292"/>
        <v>0</v>
      </c>
      <c r="BS377" s="135">
        <f t="shared" si="293"/>
        <v>0</v>
      </c>
      <c r="BT377" s="179"/>
      <c r="BU377" s="129">
        <f t="shared" si="286"/>
        <v>0</v>
      </c>
      <c r="BV377" s="179"/>
      <c r="BW377" s="135">
        <f t="shared" si="294"/>
        <v>0</v>
      </c>
      <c r="BX377" s="135">
        <f t="shared" si="295"/>
        <v>0</v>
      </c>
      <c r="BY377" s="132">
        <f t="shared" si="287"/>
        <v>0</v>
      </c>
    </row>
    <row r="378" spans="1:77" ht="16.5" customHeight="1" thickBot="1" x14ac:dyDescent="0.35">
      <c r="A378" s="5"/>
      <c r="B378" s="281" t="s">
        <v>629</v>
      </c>
      <c r="C378" s="438"/>
      <c r="D378" s="439" t="s">
        <v>21</v>
      </c>
      <c r="E378" s="439" t="s">
        <v>644</v>
      </c>
      <c r="F378" s="440"/>
      <c r="G378" s="440"/>
      <c r="H378" s="440"/>
      <c r="I378" s="441" t="s">
        <v>8</v>
      </c>
      <c r="J378" s="94">
        <f>K372*$K$6</f>
        <v>12394.192760471718</v>
      </c>
      <c r="K378" s="57">
        <v>972.89718373263531</v>
      </c>
      <c r="M378" s="137"/>
      <c r="N378" s="137"/>
      <c r="P378" s="132"/>
      <c r="R378" s="132"/>
      <c r="S378" s="137"/>
      <c r="U378" s="133"/>
      <c r="V378" s="137"/>
      <c r="X378" s="132"/>
      <c r="Y378" s="137"/>
      <c r="AA378" s="132"/>
      <c r="AB378" s="132"/>
      <c r="AC378" s="137"/>
      <c r="AE378" s="134"/>
      <c r="AF378" s="137"/>
      <c r="AG378" s="137"/>
      <c r="AI378" s="132"/>
      <c r="AK378" s="132"/>
      <c r="AL378" s="134"/>
      <c r="AN378" s="134"/>
      <c r="AP378" s="174"/>
      <c r="AR378" s="134"/>
      <c r="AS378" s="173"/>
      <c r="AT378" s="173"/>
      <c r="AV378" s="134"/>
      <c r="AW378" s="135"/>
      <c r="AX378" s="135"/>
      <c r="AY378" s="173"/>
      <c r="AZ378" s="135"/>
      <c r="BA378" s="135"/>
      <c r="BB378" s="173"/>
      <c r="BC378" s="135"/>
      <c r="BD378" s="135"/>
      <c r="BE378" s="173"/>
      <c r="BF378" s="135"/>
      <c r="BG378" s="135"/>
      <c r="BH378" s="173"/>
      <c r="BI378" s="173"/>
      <c r="BJ378" s="135"/>
      <c r="BK378" s="135"/>
      <c r="BL378" s="135"/>
      <c r="BM378" s="135"/>
      <c r="BN378" s="181"/>
      <c r="BO378" s="181"/>
      <c r="BP378" s="135">
        <f t="shared" si="290"/>
        <v>0</v>
      </c>
      <c r="BQ378" s="135">
        <f t="shared" si="291"/>
        <v>0</v>
      </c>
      <c r="BR378" s="135">
        <f t="shared" si="292"/>
        <v>0</v>
      </c>
      <c r="BS378" s="135">
        <f t="shared" si="293"/>
        <v>0</v>
      </c>
      <c r="BT378" s="181"/>
      <c r="BU378" s="129">
        <f t="shared" si="286"/>
        <v>0</v>
      </c>
      <c r="BV378" s="181"/>
      <c r="BW378" s="135">
        <f t="shared" si="294"/>
        <v>0</v>
      </c>
      <c r="BX378" s="135">
        <f t="shared" si="295"/>
        <v>0</v>
      </c>
      <c r="BY378" s="132">
        <f t="shared" si="287"/>
        <v>0</v>
      </c>
    </row>
    <row r="379" spans="1:77" ht="16.5" customHeight="1" x14ac:dyDescent="0.3">
      <c r="A379" s="5"/>
      <c r="B379" s="89" t="s">
        <v>438</v>
      </c>
      <c r="C379" s="103">
        <v>6687</v>
      </c>
      <c r="D379" s="104" t="s">
        <v>18</v>
      </c>
      <c r="E379" s="90" t="s">
        <v>262</v>
      </c>
      <c r="F379" s="105">
        <v>42</v>
      </c>
      <c r="G379" s="105">
        <v>60</v>
      </c>
      <c r="H379" s="105">
        <v>8</v>
      </c>
      <c r="I379" s="106" t="s">
        <v>8</v>
      </c>
      <c r="J379" s="91">
        <f>K374*$K$6</f>
        <v>4229.6398415945014</v>
      </c>
      <c r="K379" s="57">
        <v>518.18596446190838</v>
      </c>
      <c r="M379" s="136">
        <v>41.57387416000001</v>
      </c>
      <c r="N379" s="136">
        <v>39.220636000000006</v>
      </c>
      <c r="O379" s="129">
        <f t="shared" si="231"/>
        <v>2.3532381600000005</v>
      </c>
      <c r="P379" s="132">
        <f t="shared" si="301"/>
        <v>41.57387416000001</v>
      </c>
      <c r="Q379" s="129">
        <f t="shared" si="302"/>
        <v>5.4046036408000013</v>
      </c>
      <c r="R379" s="132">
        <f t="shared" si="303"/>
        <v>46.978477800800007</v>
      </c>
      <c r="S379" s="136">
        <v>46.978477800800007</v>
      </c>
      <c r="T379" s="129">
        <f t="shared" si="304"/>
        <v>4.6978477800800009</v>
      </c>
      <c r="U379" s="133">
        <f t="shared" si="305"/>
        <v>51.676325580880011</v>
      </c>
      <c r="V379" s="136">
        <v>51.676325580880011</v>
      </c>
      <c r="W379" s="129">
        <f t="shared" si="306"/>
        <v>3.1005795348528009</v>
      </c>
      <c r="X379" s="132">
        <f t="shared" si="307"/>
        <v>54.776905115732809</v>
      </c>
      <c r="Y379" s="136">
        <v>54.776905115732809</v>
      </c>
      <c r="Z379" s="129">
        <f t="shared" si="298"/>
        <v>4.3821524092586248</v>
      </c>
      <c r="AA379" s="132">
        <f t="shared" si="299"/>
        <v>59.159057524991432</v>
      </c>
      <c r="AB379" s="132">
        <f>K386</f>
        <v>233.25788402880494</v>
      </c>
      <c r="AC379" s="136">
        <v>59.159057524991432</v>
      </c>
      <c r="AD379" s="129">
        <f t="shared" si="296"/>
        <v>5.9159057524991434</v>
      </c>
      <c r="AE379" s="134">
        <f t="shared" si="297"/>
        <v>65.074963277490582</v>
      </c>
      <c r="AF379" s="136">
        <v>69.630210706914923</v>
      </c>
      <c r="AG379" s="136">
        <v>65.074963277490582</v>
      </c>
      <c r="AH379" s="129">
        <f t="shared" si="288"/>
        <v>4.555247429424341</v>
      </c>
      <c r="AI379" s="132">
        <f t="shared" si="289"/>
        <v>69.630210706914923</v>
      </c>
      <c r="AK379" s="132">
        <f t="shared" si="280"/>
        <v>10.444531606037238</v>
      </c>
      <c r="AL379" s="134">
        <f t="shared" si="281"/>
        <v>80.074742312952168</v>
      </c>
      <c r="AM379" s="129">
        <f t="shared" si="282"/>
        <v>18.660630722304393</v>
      </c>
      <c r="AN379" s="134">
        <f t="shared" si="283"/>
        <v>251.91851475110934</v>
      </c>
      <c r="AP379" s="131">
        <v>86.480721697988344</v>
      </c>
      <c r="AQ379" s="129">
        <f t="shared" si="284"/>
        <v>6.0536505188591834</v>
      </c>
      <c r="AR379" s="134">
        <f t="shared" si="285"/>
        <v>92.53437221684753</v>
      </c>
      <c r="AS379" s="131">
        <v>99.937121994195337</v>
      </c>
      <c r="AT379" s="131">
        <v>92.53437221684753</v>
      </c>
      <c r="AU379" s="129">
        <f t="shared" si="243"/>
        <v>7.4027497773478022</v>
      </c>
      <c r="AV379" s="134">
        <f t="shared" si="244"/>
        <v>99.937121994195337</v>
      </c>
      <c r="AW379" s="135">
        <f t="shared" si="245"/>
        <v>7.9949697595356266</v>
      </c>
      <c r="AX379" s="135">
        <f t="shared" si="246"/>
        <v>107.93209175373096</v>
      </c>
      <c r="AY379" s="131">
        <v>107.93209175373096</v>
      </c>
      <c r="AZ379" s="135">
        <f t="shared" si="247"/>
        <v>9.7138882578357855</v>
      </c>
      <c r="BA379" s="135">
        <f t="shared" si="248"/>
        <v>117.64598001156675</v>
      </c>
      <c r="BB379" s="131">
        <v>117.64598001156675</v>
      </c>
      <c r="BC379" s="135">
        <f t="shared" si="239"/>
        <v>10.588138201041007</v>
      </c>
      <c r="BD379" s="135">
        <f t="shared" si="240"/>
        <v>128.23411821260777</v>
      </c>
      <c r="BE379" s="131">
        <v>128.23411821260777</v>
      </c>
      <c r="BF379" s="135">
        <f t="shared" si="241"/>
        <v>11.5410706391347</v>
      </c>
      <c r="BG379" s="135">
        <f t="shared" si="242"/>
        <v>139.77518885174246</v>
      </c>
      <c r="BH379" s="131">
        <v>156.54821151395154</v>
      </c>
      <c r="BI379" s="131">
        <v>139.77518885174246</v>
      </c>
      <c r="BJ379" s="135">
        <f t="shared" si="235"/>
        <v>16.773022662209094</v>
      </c>
      <c r="BK379" s="135">
        <f t="shared" si="236"/>
        <v>156.54821151395154</v>
      </c>
      <c r="BL379" s="135">
        <f t="shared" si="237"/>
        <v>6.2619284605580621</v>
      </c>
      <c r="BM379" s="135">
        <f t="shared" si="238"/>
        <v>162.81013997450961</v>
      </c>
      <c r="BN379" s="131">
        <v>170.95064697323508</v>
      </c>
      <c r="BO379" s="131">
        <v>162.81013997450961</v>
      </c>
      <c r="BP379" s="135">
        <f t="shared" si="290"/>
        <v>8.1405069987254812</v>
      </c>
      <c r="BQ379" s="135">
        <f t="shared" si="291"/>
        <v>170.95064697323508</v>
      </c>
      <c r="BR379" s="135">
        <f t="shared" si="292"/>
        <v>22.223584106520558</v>
      </c>
      <c r="BS379" s="135">
        <f t="shared" si="293"/>
        <v>193.17423107975563</v>
      </c>
      <c r="BT379" s="131">
        <v>202.83294263374341</v>
      </c>
      <c r="BU379" s="129">
        <f t="shared" si="286"/>
        <v>30.424941395061509</v>
      </c>
      <c r="BV379" s="131">
        <v>193.17423107975563</v>
      </c>
      <c r="BW379" s="135">
        <f t="shared" si="294"/>
        <v>9.6587115539877804</v>
      </c>
      <c r="BX379" s="135">
        <f t="shared" si="295"/>
        <v>202.83294263374341</v>
      </c>
      <c r="BY379" s="132">
        <f t="shared" si="287"/>
        <v>233.25788402880494</v>
      </c>
    </row>
    <row r="380" spans="1:77" ht="16.5" customHeight="1" thickBot="1" x14ac:dyDescent="0.35">
      <c r="A380" s="5"/>
      <c r="B380" s="281" t="s">
        <v>768</v>
      </c>
      <c r="C380" s="99"/>
      <c r="D380" s="118" t="s">
        <v>18</v>
      </c>
      <c r="E380" s="118" t="s">
        <v>767</v>
      </c>
      <c r="F380" s="101">
        <v>36</v>
      </c>
      <c r="G380" s="101">
        <v>48</v>
      </c>
      <c r="H380" s="101">
        <v>7</v>
      </c>
      <c r="I380" s="102" t="s">
        <v>8</v>
      </c>
      <c r="J380" s="337">
        <f>K375*$K$6</f>
        <v>6344.0983287488798</v>
      </c>
      <c r="K380" s="57">
        <v>244.32043260622649</v>
      </c>
      <c r="M380" s="136">
        <v>50.770707688670115</v>
      </c>
      <c r="N380" s="136">
        <v>47.896894045915204</v>
      </c>
      <c r="O380" s="129">
        <f t="shared" si="231"/>
        <v>2.8738136427549126</v>
      </c>
      <c r="P380" s="132">
        <f t="shared" si="301"/>
        <v>50.770707688670115</v>
      </c>
      <c r="Q380" s="129">
        <f t="shared" si="302"/>
        <v>6.600191999527115</v>
      </c>
      <c r="R380" s="132">
        <f t="shared" si="303"/>
        <v>57.370899688197227</v>
      </c>
      <c r="S380" s="136">
        <v>57.370899688197227</v>
      </c>
      <c r="T380" s="129">
        <f t="shared" si="304"/>
        <v>5.7370899688197232</v>
      </c>
      <c r="U380" s="133">
        <f t="shared" si="305"/>
        <v>63.107989657016951</v>
      </c>
      <c r="V380" s="136">
        <v>63.107989657016951</v>
      </c>
      <c r="W380" s="129">
        <f t="shared" si="306"/>
        <v>3.7864793794210172</v>
      </c>
      <c r="X380" s="132">
        <f t="shared" si="307"/>
        <v>66.894469036437968</v>
      </c>
      <c r="Y380" s="136">
        <v>66.894469036437968</v>
      </c>
      <c r="Z380" s="129">
        <f t="shared" si="298"/>
        <v>5.3515575229150372</v>
      </c>
      <c r="AA380" s="132">
        <f t="shared" si="299"/>
        <v>72.246026559352998</v>
      </c>
      <c r="AB380" s="132">
        <f>K387</f>
        <v>284.85841373663692</v>
      </c>
      <c r="AC380" s="136">
        <v>72.246026559352998</v>
      </c>
      <c r="AD380" s="129">
        <f t="shared" si="296"/>
        <v>7.2246026559352998</v>
      </c>
      <c r="AE380" s="134">
        <f t="shared" si="297"/>
        <v>79.470629215288298</v>
      </c>
      <c r="AF380" s="136">
        <v>85.03357326035848</v>
      </c>
      <c r="AG380" s="136">
        <v>79.470629215288298</v>
      </c>
      <c r="AH380" s="129">
        <f t="shared" si="288"/>
        <v>5.5629440450701813</v>
      </c>
      <c r="AI380" s="132">
        <f t="shared" si="289"/>
        <v>85.03357326035848</v>
      </c>
      <c r="AK380" s="132">
        <f t="shared" si="280"/>
        <v>12.755035989053772</v>
      </c>
      <c r="AL380" s="134">
        <f t="shared" si="281"/>
        <v>97.788609249412247</v>
      </c>
      <c r="AM380" s="129">
        <f t="shared" si="282"/>
        <v>22.788673098930953</v>
      </c>
      <c r="AN380" s="134">
        <f t="shared" si="283"/>
        <v>307.64708683556785</v>
      </c>
      <c r="AP380" s="136">
        <v>105.61169798936523</v>
      </c>
      <c r="AQ380" s="129">
        <f t="shared" si="284"/>
        <v>7.3928188592555664</v>
      </c>
      <c r="AR380" s="134">
        <f t="shared" si="285"/>
        <v>113.0045168486208</v>
      </c>
      <c r="AS380" s="136">
        <v>122.04487819651047</v>
      </c>
      <c r="AT380" s="136">
        <v>113.0045168486208</v>
      </c>
      <c r="AU380" s="129">
        <f t="shared" si="243"/>
        <v>9.0403613478896645</v>
      </c>
      <c r="AV380" s="134">
        <f t="shared" si="244"/>
        <v>122.04487819651047</v>
      </c>
      <c r="AW380" s="135">
        <f t="shared" si="245"/>
        <v>9.7635902557208372</v>
      </c>
      <c r="AX380" s="135">
        <f t="shared" si="246"/>
        <v>131.8084684522313</v>
      </c>
      <c r="AY380" s="136">
        <v>131.8084684522313</v>
      </c>
      <c r="AZ380" s="135">
        <f t="shared" si="247"/>
        <v>11.862762160700816</v>
      </c>
      <c r="BA380" s="135">
        <f t="shared" si="248"/>
        <v>143.67123061293211</v>
      </c>
      <c r="BB380" s="136">
        <v>143.67123061293211</v>
      </c>
      <c r="BC380" s="135">
        <f t="shared" si="239"/>
        <v>12.930410755163889</v>
      </c>
      <c r="BD380" s="135">
        <f t="shared" si="240"/>
        <v>156.60164136809598</v>
      </c>
      <c r="BE380" s="136">
        <v>156.60164136809598</v>
      </c>
      <c r="BF380" s="135">
        <f t="shared" si="241"/>
        <v>14.094147723128637</v>
      </c>
      <c r="BG380" s="135">
        <f t="shared" si="242"/>
        <v>170.69578909122461</v>
      </c>
      <c r="BH380" s="136">
        <v>191.17928378217155</v>
      </c>
      <c r="BI380" s="136">
        <v>170.69578909122461</v>
      </c>
      <c r="BJ380" s="135">
        <f t="shared" si="235"/>
        <v>20.483494690946952</v>
      </c>
      <c r="BK380" s="135">
        <f t="shared" si="236"/>
        <v>191.17928378217155</v>
      </c>
      <c r="BL380" s="135">
        <f t="shared" si="237"/>
        <v>7.647171351286862</v>
      </c>
      <c r="BM380" s="135">
        <f t="shared" si="238"/>
        <v>198.82645513345841</v>
      </c>
      <c r="BN380" s="136">
        <v>208.76777789013133</v>
      </c>
      <c r="BO380" s="136">
        <v>198.82645513345841</v>
      </c>
      <c r="BP380" s="135">
        <f t="shared" si="290"/>
        <v>9.9413227566729194</v>
      </c>
      <c r="BQ380" s="135">
        <f t="shared" si="291"/>
        <v>208.76777789013133</v>
      </c>
      <c r="BR380" s="135">
        <f t="shared" si="292"/>
        <v>27.139811125717074</v>
      </c>
      <c r="BS380" s="135">
        <f t="shared" si="293"/>
        <v>235.9075890158484</v>
      </c>
      <c r="BT380" s="136">
        <v>247.70296846664081</v>
      </c>
      <c r="BU380" s="129">
        <f t="shared" si="286"/>
        <v>37.155445269996122</v>
      </c>
      <c r="BV380" s="136">
        <v>235.9075890158484</v>
      </c>
      <c r="BW380" s="135">
        <f t="shared" si="294"/>
        <v>11.795379450792421</v>
      </c>
      <c r="BX380" s="135">
        <f t="shared" si="295"/>
        <v>247.70296846664081</v>
      </c>
      <c r="BY380" s="132">
        <f t="shared" si="287"/>
        <v>284.85841373663692</v>
      </c>
    </row>
    <row r="381" spans="1:77" ht="16.5" customHeight="1" thickBot="1" x14ac:dyDescent="0.35">
      <c r="A381" s="5"/>
      <c r="B381" s="275" t="s">
        <v>799</v>
      </c>
      <c r="C381" s="342" t="s">
        <v>800</v>
      </c>
      <c r="D381" s="442" t="s">
        <v>18</v>
      </c>
      <c r="E381" s="376" t="s">
        <v>801</v>
      </c>
      <c r="F381" s="276">
        <v>50</v>
      </c>
      <c r="G381" s="276">
        <v>68</v>
      </c>
      <c r="H381" s="276" t="s">
        <v>802</v>
      </c>
      <c r="I381" s="378" t="s">
        <v>8</v>
      </c>
      <c r="J381" s="278">
        <f>J176</f>
        <v>10924.181326400001</v>
      </c>
      <c r="K381" s="57">
        <v>249.19653169271115</v>
      </c>
      <c r="M381" s="136">
        <v>52.899087999999992</v>
      </c>
      <c r="N381" s="136">
        <v>49.904799999999994</v>
      </c>
      <c r="O381" s="129">
        <f t="shared" si="231"/>
        <v>2.9942879999999996</v>
      </c>
      <c r="P381" s="132">
        <f t="shared" si="301"/>
        <v>52.899087999999992</v>
      </c>
      <c r="Q381" s="129">
        <f t="shared" si="302"/>
        <v>6.8768814399999991</v>
      </c>
      <c r="R381" s="132">
        <f t="shared" si="303"/>
        <v>59.77596943999999</v>
      </c>
      <c r="S381" s="136">
        <v>59.77596943999999</v>
      </c>
      <c r="T381" s="129">
        <f t="shared" si="304"/>
        <v>5.9775969439999983</v>
      </c>
      <c r="U381" s="133">
        <f t="shared" si="305"/>
        <v>65.753566383999981</v>
      </c>
      <c r="V381" s="136">
        <v>65.753566383999981</v>
      </c>
      <c r="W381" s="129">
        <f t="shared" si="306"/>
        <v>3.945213983039999</v>
      </c>
      <c r="X381" s="132">
        <f t="shared" si="307"/>
        <v>69.698780367039987</v>
      </c>
      <c r="Y381" s="136">
        <v>69.698780367039987</v>
      </c>
      <c r="Z381" s="129">
        <f t="shared" si="298"/>
        <v>5.5759024293631994</v>
      </c>
      <c r="AA381" s="132">
        <f t="shared" si="299"/>
        <v>75.274682796403184</v>
      </c>
      <c r="AB381" s="132">
        <f>K388</f>
        <v>296.80008378448264</v>
      </c>
      <c r="AC381" s="136">
        <v>75.274682796403184</v>
      </c>
      <c r="AD381" s="129">
        <f t="shared" si="296"/>
        <v>7.5274682796403178</v>
      </c>
      <c r="AE381" s="134">
        <f t="shared" si="297"/>
        <v>82.802151076043501</v>
      </c>
      <c r="AF381" s="136">
        <v>88.59830165136654</v>
      </c>
      <c r="AG381" s="136">
        <v>82.802151076043501</v>
      </c>
      <c r="AH381" s="129">
        <f t="shared" si="288"/>
        <v>5.7961505753230451</v>
      </c>
      <c r="AI381" s="132">
        <f t="shared" si="289"/>
        <v>88.59830165136654</v>
      </c>
      <c r="AK381" s="132">
        <f t="shared" si="280"/>
        <v>13.289745247704982</v>
      </c>
      <c r="AL381" s="134">
        <f t="shared" si="281"/>
        <v>101.88804689907153</v>
      </c>
      <c r="AM381" s="129">
        <f t="shared" si="282"/>
        <v>23.744006702758611</v>
      </c>
      <c r="AN381" s="134">
        <f t="shared" si="283"/>
        <v>320.54409048724125</v>
      </c>
      <c r="AP381" s="136">
        <v>110.03909065099725</v>
      </c>
      <c r="AQ381" s="129">
        <f t="shared" si="284"/>
        <v>7.7027363455698081</v>
      </c>
      <c r="AR381" s="134">
        <f t="shared" si="285"/>
        <v>117.74182699656706</v>
      </c>
      <c r="AS381" s="136">
        <v>127.16117315629242</v>
      </c>
      <c r="AT381" s="136">
        <v>117.74182699656706</v>
      </c>
      <c r="AU381" s="129">
        <f t="shared" si="243"/>
        <v>9.4193461597253645</v>
      </c>
      <c r="AV381" s="134">
        <f t="shared" si="244"/>
        <v>127.16117315629242</v>
      </c>
      <c r="AW381" s="135">
        <f t="shared" si="245"/>
        <v>10.172893852503394</v>
      </c>
      <c r="AX381" s="135">
        <f t="shared" si="246"/>
        <v>137.33406700879581</v>
      </c>
      <c r="AY381" s="136">
        <v>137.33406700879581</v>
      </c>
      <c r="AZ381" s="135">
        <f t="shared" si="247"/>
        <v>12.360066030791625</v>
      </c>
      <c r="BA381" s="135">
        <f t="shared" si="248"/>
        <v>149.69413303958743</v>
      </c>
      <c r="BB381" s="136">
        <v>149.69413303958743</v>
      </c>
      <c r="BC381" s="135">
        <f t="shared" si="239"/>
        <v>13.472471973562868</v>
      </c>
      <c r="BD381" s="135">
        <f t="shared" si="240"/>
        <v>163.1666050131503</v>
      </c>
      <c r="BE381" s="136">
        <v>163.1666050131503</v>
      </c>
      <c r="BF381" s="135">
        <f t="shared" si="241"/>
        <v>14.684994451183528</v>
      </c>
      <c r="BG381" s="135">
        <f t="shared" si="242"/>
        <v>177.85159946433384</v>
      </c>
      <c r="BH381" s="136">
        <v>199.1937914000539</v>
      </c>
      <c r="BI381" s="136">
        <v>177.85159946433384</v>
      </c>
      <c r="BJ381" s="135">
        <f t="shared" si="235"/>
        <v>21.342191935720059</v>
      </c>
      <c r="BK381" s="135">
        <f t="shared" si="236"/>
        <v>199.1937914000539</v>
      </c>
      <c r="BL381" s="135">
        <f t="shared" si="237"/>
        <v>7.9677516560021555</v>
      </c>
      <c r="BM381" s="135">
        <f t="shared" si="238"/>
        <v>207.16154305605605</v>
      </c>
      <c r="BN381" s="136">
        <v>217.51962020885884</v>
      </c>
      <c r="BO381" s="136">
        <v>207.16154305605605</v>
      </c>
      <c r="BP381" s="135">
        <f t="shared" si="290"/>
        <v>10.358077152802803</v>
      </c>
      <c r="BQ381" s="135">
        <f t="shared" si="291"/>
        <v>217.51962020885884</v>
      </c>
      <c r="BR381" s="135">
        <f t="shared" si="292"/>
        <v>28.277550627151648</v>
      </c>
      <c r="BS381" s="135">
        <f t="shared" si="293"/>
        <v>245.79717083601048</v>
      </c>
      <c r="BT381" s="136">
        <v>258.08702937781101</v>
      </c>
      <c r="BU381" s="129">
        <f t="shared" si="286"/>
        <v>38.713054406671652</v>
      </c>
      <c r="BV381" s="136">
        <v>245.79717083601048</v>
      </c>
      <c r="BW381" s="135">
        <f t="shared" si="294"/>
        <v>12.289858541800525</v>
      </c>
      <c r="BX381" s="135">
        <f t="shared" si="295"/>
        <v>258.08702937781101</v>
      </c>
      <c r="BY381" s="132">
        <f t="shared" si="287"/>
        <v>296.80008378448264</v>
      </c>
    </row>
    <row r="382" spans="1:77" ht="16.5" customHeight="1" x14ac:dyDescent="0.3">
      <c r="A382" s="5"/>
      <c r="B382" s="89" t="s">
        <v>73</v>
      </c>
      <c r="C382" s="103"/>
      <c r="D382" s="104" t="s">
        <v>6</v>
      </c>
      <c r="E382" s="90" t="s">
        <v>487</v>
      </c>
      <c r="F382" s="105"/>
      <c r="G382" s="105"/>
      <c r="H382" s="105"/>
      <c r="I382" s="106"/>
      <c r="J382" s="91">
        <f t="shared" ref="J382:J389" si="309">K376*$K$6</f>
        <v>25456.842884649446</v>
      </c>
      <c r="K382" s="57">
        <v>229.23883812460136</v>
      </c>
      <c r="M382" s="136">
        <v>64.801382799999999</v>
      </c>
      <c r="N382" s="136">
        <v>61.133379999999995</v>
      </c>
      <c r="O382" s="129">
        <f t="shared" si="231"/>
        <v>3.6680027999999996</v>
      </c>
      <c r="P382" s="132">
        <f t="shared" si="301"/>
        <v>64.801382799999999</v>
      </c>
      <c r="Q382" s="129">
        <f t="shared" si="302"/>
        <v>8.4241797639999998</v>
      </c>
      <c r="R382" s="132">
        <f t="shared" si="303"/>
        <v>73.225562564000001</v>
      </c>
      <c r="S382" s="136">
        <v>73.225562564000001</v>
      </c>
      <c r="T382" s="129">
        <f t="shared" si="304"/>
        <v>7.3225562564000004</v>
      </c>
      <c r="U382" s="133">
        <f t="shared" si="305"/>
        <v>80.548118820400006</v>
      </c>
      <c r="V382" s="136">
        <v>80.548118820400006</v>
      </c>
      <c r="W382" s="129">
        <f t="shared" si="306"/>
        <v>4.8328871292239999</v>
      </c>
      <c r="X382" s="132">
        <f t="shared" si="307"/>
        <v>85.381005949624011</v>
      </c>
      <c r="Y382" s="136">
        <v>85.381005949624011</v>
      </c>
      <c r="Z382" s="129">
        <f t="shared" si="298"/>
        <v>6.8304804759699209</v>
      </c>
      <c r="AA382" s="132">
        <f t="shared" si="299"/>
        <v>92.211486425593932</v>
      </c>
      <c r="AB382" s="132">
        <f>K389</f>
        <v>363.58010263599135</v>
      </c>
      <c r="AC382" s="136">
        <v>92.211486425593932</v>
      </c>
      <c r="AD382" s="129">
        <f t="shared" si="296"/>
        <v>9.2211486425593936</v>
      </c>
      <c r="AE382" s="134">
        <f t="shared" si="297"/>
        <v>101.43263506815333</v>
      </c>
      <c r="AF382" s="136">
        <v>108.53291952292406</v>
      </c>
      <c r="AG382" s="136">
        <v>101.43263506815333</v>
      </c>
      <c r="AH382" s="129">
        <f t="shared" si="288"/>
        <v>7.1002844547707324</v>
      </c>
      <c r="AI382" s="132">
        <f t="shared" si="289"/>
        <v>108.53291952292406</v>
      </c>
      <c r="AK382" s="132">
        <f t="shared" si="280"/>
        <v>16.279937928438606</v>
      </c>
      <c r="AL382" s="134">
        <f t="shared" si="281"/>
        <v>124.81285745136267</v>
      </c>
      <c r="AM382" s="129">
        <f t="shared" si="282"/>
        <v>29.086408210879309</v>
      </c>
      <c r="AN382" s="134">
        <f t="shared" si="283"/>
        <v>392.66651084687066</v>
      </c>
      <c r="AP382" s="137">
        <v>134.79788604747168</v>
      </c>
      <c r="AQ382" s="129">
        <f t="shared" si="284"/>
        <v>9.435852023323017</v>
      </c>
      <c r="AR382" s="134">
        <f t="shared" si="285"/>
        <v>144.23373807079469</v>
      </c>
      <c r="AS382" s="137">
        <v>155.77243711645826</v>
      </c>
      <c r="AT382" s="137">
        <v>144.23373807079469</v>
      </c>
      <c r="AU382" s="129">
        <f t="shared" si="243"/>
        <v>11.538699045663575</v>
      </c>
      <c r="AV382" s="134">
        <f t="shared" si="244"/>
        <v>155.77243711645826</v>
      </c>
      <c r="AW382" s="135">
        <f t="shared" si="245"/>
        <v>12.461794969316662</v>
      </c>
      <c r="AX382" s="135">
        <f t="shared" si="246"/>
        <v>168.23423208577492</v>
      </c>
      <c r="AY382" s="137">
        <v>168.23423208577492</v>
      </c>
      <c r="AZ382" s="135">
        <f t="shared" si="247"/>
        <v>15.141080887719744</v>
      </c>
      <c r="BA382" s="135">
        <f t="shared" si="248"/>
        <v>183.37531297349466</v>
      </c>
      <c r="BB382" s="137">
        <v>183.37531297349466</v>
      </c>
      <c r="BC382" s="135">
        <f t="shared" si="239"/>
        <v>16.50377816761452</v>
      </c>
      <c r="BD382" s="135">
        <f t="shared" si="240"/>
        <v>199.87909114110917</v>
      </c>
      <c r="BE382" s="137">
        <v>199.87909114110917</v>
      </c>
      <c r="BF382" s="135">
        <f t="shared" si="241"/>
        <v>17.989118202699824</v>
      </c>
      <c r="BG382" s="135">
        <f t="shared" si="242"/>
        <v>217.86820934380899</v>
      </c>
      <c r="BH382" s="137">
        <v>244.01239446506605</v>
      </c>
      <c r="BI382" s="137">
        <v>217.86820934380899</v>
      </c>
      <c r="BJ382" s="135">
        <f t="shared" si="235"/>
        <v>26.144185121257081</v>
      </c>
      <c r="BK382" s="135">
        <f t="shared" si="236"/>
        <v>244.01239446506605</v>
      </c>
      <c r="BL382" s="135">
        <f t="shared" si="237"/>
        <v>9.7604957786026425</v>
      </c>
      <c r="BM382" s="135">
        <f t="shared" si="238"/>
        <v>253.77289024366868</v>
      </c>
      <c r="BN382" s="137">
        <v>266.46153475585214</v>
      </c>
      <c r="BO382" s="137">
        <v>253.77289024366868</v>
      </c>
      <c r="BP382" s="135">
        <f t="shared" si="290"/>
        <v>12.688644512183433</v>
      </c>
      <c r="BQ382" s="135">
        <f t="shared" si="291"/>
        <v>266.46153475585214</v>
      </c>
      <c r="BR382" s="135">
        <f t="shared" si="292"/>
        <v>34.63999951826078</v>
      </c>
      <c r="BS382" s="135">
        <f t="shared" si="293"/>
        <v>301.10153427411291</v>
      </c>
      <c r="BT382" s="137">
        <v>316.15661098781857</v>
      </c>
      <c r="BU382" s="129">
        <f t="shared" si="286"/>
        <v>47.423491648172785</v>
      </c>
      <c r="BV382" s="137">
        <v>301.10153427411291</v>
      </c>
      <c r="BW382" s="135">
        <f t="shared" si="294"/>
        <v>15.055076713705645</v>
      </c>
      <c r="BX382" s="135">
        <f t="shared" si="295"/>
        <v>316.15661098781857</v>
      </c>
      <c r="BY382" s="132">
        <f t="shared" si="287"/>
        <v>363.58010263599135</v>
      </c>
    </row>
    <row r="383" spans="1:77" ht="16.5" customHeight="1" x14ac:dyDescent="0.3">
      <c r="A383" s="5"/>
      <c r="B383" s="92" t="s">
        <v>464</v>
      </c>
      <c r="C383" s="95">
        <v>9800</v>
      </c>
      <c r="D383" s="88" t="s">
        <v>6</v>
      </c>
      <c r="E383" s="88" t="s">
        <v>691</v>
      </c>
      <c r="F383" s="280" t="s">
        <v>70</v>
      </c>
      <c r="G383" s="280" t="s">
        <v>71</v>
      </c>
      <c r="H383" s="280" t="s">
        <v>72</v>
      </c>
      <c r="I383" s="97" t="s">
        <v>7</v>
      </c>
      <c r="J383" s="93">
        <f t="shared" si="309"/>
        <v>10026.75950363893</v>
      </c>
      <c r="K383" s="57">
        <v>245.42218253586086</v>
      </c>
      <c r="M383" s="138"/>
      <c r="N383" s="138"/>
      <c r="P383" s="132"/>
      <c r="R383" s="132"/>
      <c r="S383" s="138"/>
      <c r="U383" s="133"/>
      <c r="V383" s="138"/>
      <c r="X383" s="132"/>
      <c r="Y383" s="138"/>
      <c r="AA383" s="132"/>
      <c r="AB383" s="132">
        <f>K390</f>
        <v>241.94099894832982</v>
      </c>
      <c r="AC383" s="138"/>
      <c r="AE383" s="134"/>
      <c r="AF383" s="138"/>
      <c r="AG383" s="138"/>
      <c r="AI383" s="132"/>
      <c r="AK383" s="132"/>
      <c r="AL383" s="134"/>
      <c r="AM383" s="129">
        <f t="shared" si="282"/>
        <v>19.355279915866387</v>
      </c>
      <c r="AN383" s="134">
        <f t="shared" si="283"/>
        <v>261.29627886419621</v>
      </c>
      <c r="AP383" s="237">
        <v>89.7</v>
      </c>
      <c r="AQ383" s="129">
        <f t="shared" si="284"/>
        <v>6.2789999999999999</v>
      </c>
      <c r="AR383" s="134">
        <f t="shared" si="285"/>
        <v>95.978999999999999</v>
      </c>
      <c r="AS383" s="237">
        <v>103.65732</v>
      </c>
      <c r="AT383" s="237">
        <v>95.978999999999999</v>
      </c>
      <c r="AU383" s="129">
        <f t="shared" si="243"/>
        <v>7.6783200000000003</v>
      </c>
      <c r="AV383" s="134">
        <f t="shared" si="244"/>
        <v>103.65732</v>
      </c>
      <c r="AW383" s="135">
        <f t="shared" si="245"/>
        <v>8.2925856000000007</v>
      </c>
      <c r="AX383" s="135">
        <f t="shared" si="246"/>
        <v>111.94990559999999</v>
      </c>
      <c r="AY383" s="237">
        <v>111.94990559999999</v>
      </c>
      <c r="AZ383" s="135">
        <f t="shared" si="247"/>
        <v>10.075491504</v>
      </c>
      <c r="BA383" s="135">
        <f t="shared" si="248"/>
        <v>122.02539710399999</v>
      </c>
      <c r="BB383" s="237">
        <v>122.02539710399999</v>
      </c>
      <c r="BC383" s="135">
        <f t="shared" si="239"/>
        <v>10.98228573936</v>
      </c>
      <c r="BD383" s="135">
        <f t="shared" si="240"/>
        <v>133.00768284335999</v>
      </c>
      <c r="BE383" s="237">
        <v>133.00768284335999</v>
      </c>
      <c r="BF383" s="135">
        <f t="shared" si="241"/>
        <v>11.970691455902401</v>
      </c>
      <c r="BG383" s="135">
        <f t="shared" si="242"/>
        <v>144.97837429926238</v>
      </c>
      <c r="BH383" s="237">
        <v>162.37577921517388</v>
      </c>
      <c r="BI383" s="237">
        <v>144.97837429926238</v>
      </c>
      <c r="BJ383" s="135">
        <f t="shared" si="235"/>
        <v>17.397404915911487</v>
      </c>
      <c r="BK383" s="135">
        <f t="shared" si="236"/>
        <v>162.37577921517388</v>
      </c>
      <c r="BL383" s="135">
        <f t="shared" si="237"/>
        <v>6.4950311686069551</v>
      </c>
      <c r="BM383" s="135">
        <f t="shared" si="238"/>
        <v>168.87081038378082</v>
      </c>
      <c r="BN383" s="237">
        <v>177.31435090296986</v>
      </c>
      <c r="BO383" s="237">
        <v>168.87081038378082</v>
      </c>
      <c r="BP383" s="135">
        <f t="shared" si="290"/>
        <v>8.4435405191890407</v>
      </c>
      <c r="BQ383" s="135">
        <f t="shared" si="291"/>
        <v>177.31435090296986</v>
      </c>
      <c r="BR383" s="135">
        <f t="shared" si="292"/>
        <v>23.05086561738608</v>
      </c>
      <c r="BS383" s="135">
        <f t="shared" si="293"/>
        <v>200.36521652035594</v>
      </c>
      <c r="BT383" s="237">
        <v>210.38347734637375</v>
      </c>
      <c r="BU383" s="129">
        <f t="shared" si="286"/>
        <v>31.557521601956061</v>
      </c>
      <c r="BV383" s="237">
        <v>200.36521652035594</v>
      </c>
      <c r="BW383" s="135">
        <f t="shared" si="294"/>
        <v>10.018260826017798</v>
      </c>
      <c r="BX383" s="135">
        <f t="shared" si="295"/>
        <v>210.38347734637375</v>
      </c>
      <c r="BY383" s="132">
        <f t="shared" si="287"/>
        <v>241.94099894832982</v>
      </c>
    </row>
    <row r="384" spans="1:77" ht="16.5" customHeight="1" x14ac:dyDescent="0.3">
      <c r="A384" s="5"/>
      <c r="B384" s="92" t="s">
        <v>75</v>
      </c>
      <c r="C384" s="95"/>
      <c r="D384" s="324" t="s">
        <v>6</v>
      </c>
      <c r="E384" s="331" t="s">
        <v>486</v>
      </c>
      <c r="F384" s="332"/>
      <c r="G384" s="332"/>
      <c r="H384" s="332"/>
      <c r="I384" s="97"/>
      <c r="J384" s="93">
        <f t="shared" si="309"/>
        <v>30717.067187974579</v>
      </c>
      <c r="K384" s="57"/>
      <c r="M384" s="138"/>
      <c r="N384" s="138"/>
      <c r="P384" s="132"/>
      <c r="R384" s="132"/>
      <c r="S384" s="138"/>
      <c r="U384" s="133"/>
      <c r="V384" s="138"/>
      <c r="X384" s="132"/>
      <c r="Y384" s="138"/>
      <c r="AA384" s="132"/>
      <c r="AB384" s="132"/>
      <c r="AC384" s="138"/>
      <c r="AE384" s="134"/>
      <c r="AF384" s="138"/>
      <c r="AG384" s="138"/>
      <c r="AI384" s="132"/>
      <c r="AK384" s="132"/>
      <c r="AL384" s="134"/>
      <c r="AN384" s="134"/>
      <c r="AP384" s="237">
        <v>89.7</v>
      </c>
      <c r="AQ384" s="129">
        <f t="shared" si="284"/>
        <v>6.2789999999999999</v>
      </c>
      <c r="AR384" s="134">
        <f t="shared" si="285"/>
        <v>95.978999999999999</v>
      </c>
      <c r="AS384" s="237">
        <v>103.65732</v>
      </c>
      <c r="AT384" s="237">
        <v>95.978999999999999</v>
      </c>
      <c r="AU384" s="129">
        <f t="shared" si="243"/>
        <v>7.6783200000000003</v>
      </c>
      <c r="AV384" s="134">
        <f t="shared" si="244"/>
        <v>103.65732</v>
      </c>
      <c r="AW384" s="135">
        <f t="shared" si="245"/>
        <v>8.2925856000000007</v>
      </c>
      <c r="AX384" s="135">
        <f t="shared" si="246"/>
        <v>111.94990559999999</v>
      </c>
      <c r="AY384" s="237">
        <v>111.94990559999999</v>
      </c>
      <c r="AZ384" s="135">
        <f t="shared" si="247"/>
        <v>10.075491504</v>
      </c>
      <c r="BA384" s="135">
        <f t="shared" si="248"/>
        <v>122.02539710399999</v>
      </c>
      <c r="BB384" s="237">
        <v>122.02539710399999</v>
      </c>
      <c r="BC384" s="135">
        <f t="shared" si="239"/>
        <v>10.98228573936</v>
      </c>
      <c r="BD384" s="135">
        <f t="shared" si="240"/>
        <v>133.00768284335999</v>
      </c>
      <c r="BE384" s="237">
        <v>133.00768284335999</v>
      </c>
      <c r="BF384" s="135">
        <f t="shared" si="241"/>
        <v>11.970691455902401</v>
      </c>
      <c r="BG384" s="135">
        <f t="shared" si="242"/>
        <v>144.97837429926238</v>
      </c>
      <c r="BH384" s="237">
        <v>162.37577921517388</v>
      </c>
      <c r="BI384" s="237">
        <v>144.97837429926238</v>
      </c>
      <c r="BJ384" s="135">
        <f t="shared" si="235"/>
        <v>17.397404915911487</v>
      </c>
      <c r="BK384" s="135">
        <f t="shared" si="236"/>
        <v>162.37577921517388</v>
      </c>
      <c r="BL384" s="135">
        <f t="shared" si="237"/>
        <v>6.4950311686069551</v>
      </c>
      <c r="BM384" s="135">
        <f t="shared" si="238"/>
        <v>168.87081038378082</v>
      </c>
      <c r="BN384" s="226">
        <v>177.31435090296986</v>
      </c>
      <c r="BO384" s="226">
        <v>168.87081038378082</v>
      </c>
      <c r="BP384" s="135">
        <f t="shared" si="290"/>
        <v>8.4435405191890407</v>
      </c>
      <c r="BQ384" s="135">
        <f t="shared" si="291"/>
        <v>177.31435090296986</v>
      </c>
      <c r="BR384" s="135">
        <f t="shared" si="292"/>
        <v>23.05086561738608</v>
      </c>
      <c r="BS384" s="135">
        <f t="shared" si="293"/>
        <v>200.36521652035594</v>
      </c>
      <c r="BT384" s="226">
        <v>210.38347734637375</v>
      </c>
      <c r="BU384" s="129">
        <f t="shared" si="286"/>
        <v>31.557521601956061</v>
      </c>
      <c r="BV384" s="226">
        <v>200.36521652035594</v>
      </c>
      <c r="BW384" s="135">
        <f t="shared" si="294"/>
        <v>10.018260826017798</v>
      </c>
      <c r="BX384" s="135">
        <f t="shared" si="295"/>
        <v>210.38347734637375</v>
      </c>
      <c r="BY384" s="132">
        <f t="shared" si="287"/>
        <v>241.94099894832982</v>
      </c>
    </row>
    <row r="385" spans="1:77" ht="16.5" customHeight="1" x14ac:dyDescent="0.3">
      <c r="A385" s="5"/>
      <c r="B385" s="92" t="s">
        <v>465</v>
      </c>
      <c r="C385" s="95"/>
      <c r="D385" s="88" t="s">
        <v>6</v>
      </c>
      <c r="E385" s="88" t="s">
        <v>794</v>
      </c>
      <c r="F385" s="96"/>
      <c r="G385" s="96"/>
      <c r="H385" s="96"/>
      <c r="I385" s="97" t="s">
        <v>7</v>
      </c>
      <c r="J385" s="93">
        <f t="shared" si="309"/>
        <v>16360.570625946109</v>
      </c>
      <c r="K385" s="57"/>
      <c r="M385" s="138"/>
      <c r="N385" s="138"/>
      <c r="P385" s="132"/>
      <c r="R385" s="132"/>
      <c r="S385" s="138"/>
      <c r="U385" s="133"/>
      <c r="V385" s="138"/>
      <c r="X385" s="132"/>
      <c r="Y385" s="138"/>
      <c r="AA385" s="132"/>
      <c r="AB385" s="132"/>
      <c r="AC385" s="138"/>
      <c r="AE385" s="134"/>
      <c r="AF385" s="138"/>
      <c r="AG385" s="138"/>
      <c r="AI385" s="132"/>
      <c r="AK385" s="132"/>
      <c r="AL385" s="134"/>
      <c r="AN385" s="134"/>
      <c r="AP385" s="152"/>
      <c r="AR385" s="134"/>
      <c r="AS385" s="152"/>
      <c r="AT385" s="152"/>
      <c r="AV385" s="134"/>
      <c r="AW385" s="135"/>
      <c r="AX385" s="135"/>
      <c r="AY385" s="152"/>
      <c r="AZ385" s="135"/>
      <c r="BA385" s="135"/>
      <c r="BB385" s="152"/>
      <c r="BC385" s="135"/>
      <c r="BD385" s="135"/>
      <c r="BE385" s="152"/>
      <c r="BF385" s="135"/>
      <c r="BG385" s="135"/>
      <c r="BH385" s="152"/>
      <c r="BI385" s="152"/>
      <c r="BJ385" s="135"/>
      <c r="BK385" s="135"/>
      <c r="BL385" s="135"/>
      <c r="BM385" s="135"/>
      <c r="BP385" s="135">
        <f t="shared" si="290"/>
        <v>0</v>
      </c>
      <c r="BQ385" s="135">
        <f t="shared" si="291"/>
        <v>0</v>
      </c>
      <c r="BR385" s="135">
        <f t="shared" si="292"/>
        <v>0</v>
      </c>
      <c r="BS385" s="135">
        <f t="shared" si="293"/>
        <v>0</v>
      </c>
      <c r="BU385" s="129">
        <f t="shared" si="286"/>
        <v>0</v>
      </c>
      <c r="BW385" s="135">
        <f t="shared" si="294"/>
        <v>0</v>
      </c>
      <c r="BX385" s="135">
        <f t="shared" si="295"/>
        <v>0</v>
      </c>
      <c r="BY385" s="132">
        <f t="shared" si="287"/>
        <v>0</v>
      </c>
    </row>
    <row r="386" spans="1:77" ht="16.5" customHeight="1" x14ac:dyDescent="0.3">
      <c r="A386" s="5"/>
      <c r="B386" s="92" t="s">
        <v>466</v>
      </c>
      <c r="C386" s="95"/>
      <c r="D386" s="88" t="s">
        <v>6</v>
      </c>
      <c r="E386" s="88" t="s">
        <v>756</v>
      </c>
      <c r="F386" s="96">
        <v>50</v>
      </c>
      <c r="G386" s="96">
        <v>70</v>
      </c>
      <c r="H386" s="96">
        <v>9</v>
      </c>
      <c r="I386" s="97" t="s">
        <v>7</v>
      </c>
      <c r="J386" s="93">
        <f t="shared" si="309"/>
        <v>7713.874877268524</v>
      </c>
      <c r="K386" s="57">
        <v>233.25788402880494</v>
      </c>
      <c r="M386" s="138"/>
      <c r="N386" s="138"/>
      <c r="P386" s="132"/>
      <c r="R386" s="132"/>
      <c r="S386" s="138"/>
      <c r="U386" s="133"/>
      <c r="V386" s="138"/>
      <c r="X386" s="132"/>
      <c r="Y386" s="138"/>
      <c r="AA386" s="132"/>
      <c r="AB386" s="132"/>
      <c r="AC386" s="138"/>
      <c r="AE386" s="134"/>
      <c r="AF386" s="138"/>
      <c r="AG386" s="138"/>
      <c r="AI386" s="132"/>
      <c r="AK386" s="132"/>
      <c r="AL386" s="134"/>
      <c r="AN386" s="134"/>
      <c r="AP386" s="152"/>
      <c r="AR386" s="134"/>
      <c r="AS386" s="152"/>
      <c r="AT386" s="152"/>
      <c r="AV386" s="134"/>
      <c r="AW386" s="135"/>
      <c r="AX386" s="135"/>
      <c r="AY386" s="152"/>
      <c r="AZ386" s="135"/>
      <c r="BA386" s="135"/>
      <c r="BB386" s="152"/>
      <c r="BC386" s="135"/>
      <c r="BD386" s="135"/>
      <c r="BE386" s="152"/>
      <c r="BF386" s="135"/>
      <c r="BG386" s="135"/>
      <c r="BH386" s="152"/>
      <c r="BI386" s="152"/>
      <c r="BJ386" s="135"/>
      <c r="BK386" s="135"/>
      <c r="BL386" s="135"/>
      <c r="BM386" s="135"/>
      <c r="BP386" s="135">
        <f t="shared" si="290"/>
        <v>0</v>
      </c>
      <c r="BQ386" s="135">
        <f t="shared" si="291"/>
        <v>0</v>
      </c>
      <c r="BR386" s="135">
        <f t="shared" si="292"/>
        <v>0</v>
      </c>
      <c r="BS386" s="135">
        <f t="shared" si="293"/>
        <v>0</v>
      </c>
      <c r="BU386" s="129">
        <f t="shared" si="286"/>
        <v>0</v>
      </c>
      <c r="BW386" s="135">
        <f t="shared" si="294"/>
        <v>0</v>
      </c>
      <c r="BX386" s="135">
        <f t="shared" si="295"/>
        <v>0</v>
      </c>
      <c r="BY386" s="132">
        <f t="shared" si="287"/>
        <v>0</v>
      </c>
    </row>
    <row r="387" spans="1:77" ht="16.5" customHeight="1" x14ac:dyDescent="0.3">
      <c r="A387" s="5"/>
      <c r="B387" s="92" t="s">
        <v>582</v>
      </c>
      <c r="C387" s="99">
        <v>1203</v>
      </c>
      <c r="D387" s="100" t="s">
        <v>6</v>
      </c>
      <c r="E387" s="100" t="s">
        <v>764</v>
      </c>
      <c r="F387" s="101">
        <v>58</v>
      </c>
      <c r="G387" s="101">
        <v>70</v>
      </c>
      <c r="H387" s="101">
        <v>7</v>
      </c>
      <c r="I387" s="102" t="s">
        <v>7</v>
      </c>
      <c r="J387" s="93">
        <f t="shared" si="309"/>
        <v>7867.8268731825465</v>
      </c>
      <c r="K387" s="57">
        <v>284.85841373663692</v>
      </c>
      <c r="M387" s="138"/>
      <c r="N387" s="138"/>
      <c r="P387" s="132"/>
      <c r="R387" s="132"/>
      <c r="S387" s="138"/>
      <c r="U387" s="133"/>
      <c r="V387" s="138"/>
      <c r="X387" s="132"/>
      <c r="Y387" s="138"/>
      <c r="AA387" s="132"/>
      <c r="AB387" s="132"/>
      <c r="AC387" s="138"/>
      <c r="AE387" s="134"/>
      <c r="AF387" s="138"/>
      <c r="AG387" s="138"/>
      <c r="AI387" s="132"/>
      <c r="AK387" s="132"/>
      <c r="AL387" s="134"/>
      <c r="AN387" s="134"/>
      <c r="AP387" s="152"/>
      <c r="AR387" s="134"/>
      <c r="AS387" s="152"/>
      <c r="AT387" s="152"/>
      <c r="AV387" s="134"/>
      <c r="AW387" s="135"/>
      <c r="AX387" s="135"/>
      <c r="AY387" s="152"/>
      <c r="AZ387" s="135"/>
      <c r="BA387" s="135"/>
      <c r="BB387" s="152"/>
      <c r="BC387" s="135"/>
      <c r="BD387" s="135"/>
      <c r="BE387" s="152"/>
      <c r="BF387" s="135"/>
      <c r="BG387" s="135"/>
      <c r="BH387" s="152"/>
      <c r="BI387" s="152"/>
      <c r="BJ387" s="135"/>
      <c r="BK387" s="135"/>
      <c r="BL387" s="135"/>
      <c r="BM387" s="135"/>
      <c r="BP387" s="135">
        <f t="shared" si="290"/>
        <v>0</v>
      </c>
      <c r="BQ387" s="135">
        <f t="shared" si="291"/>
        <v>0</v>
      </c>
      <c r="BR387" s="135">
        <f t="shared" si="292"/>
        <v>0</v>
      </c>
      <c r="BS387" s="135">
        <f t="shared" si="293"/>
        <v>0</v>
      </c>
      <c r="BU387" s="129">
        <f t="shared" si="286"/>
        <v>0</v>
      </c>
      <c r="BW387" s="135">
        <f t="shared" si="294"/>
        <v>0</v>
      </c>
      <c r="BX387" s="135">
        <f t="shared" si="295"/>
        <v>0</v>
      </c>
      <c r="BY387" s="132">
        <f t="shared" si="287"/>
        <v>0</v>
      </c>
    </row>
    <row r="388" spans="1:77" ht="16.5" customHeight="1" x14ac:dyDescent="0.3">
      <c r="A388" s="5"/>
      <c r="B388" s="92" t="s">
        <v>586</v>
      </c>
      <c r="C388" s="99">
        <v>9863</v>
      </c>
      <c r="D388" s="100" t="s">
        <v>6</v>
      </c>
      <c r="E388" s="100" t="s">
        <v>715</v>
      </c>
      <c r="F388" s="101">
        <v>54</v>
      </c>
      <c r="G388" s="101">
        <v>64</v>
      </c>
      <c r="H388" s="333" t="s">
        <v>716</v>
      </c>
      <c r="I388" s="102"/>
      <c r="J388" s="93">
        <f t="shared" si="309"/>
        <v>7237.7070367815104</v>
      </c>
      <c r="K388" s="57">
        <v>296.80008378448264</v>
      </c>
      <c r="O388" s="129">
        <f t="shared" si="231"/>
        <v>0</v>
      </c>
      <c r="P388" s="132">
        <f t="shared" si="301"/>
        <v>0</v>
      </c>
      <c r="Q388" s="129">
        <f t="shared" si="302"/>
        <v>0</v>
      </c>
      <c r="R388" s="132">
        <f t="shared" si="303"/>
        <v>0</v>
      </c>
      <c r="U388" s="133"/>
      <c r="W388" s="129">
        <f t="shared" si="306"/>
        <v>0</v>
      </c>
      <c r="X388" s="132">
        <f t="shared" si="307"/>
        <v>0</v>
      </c>
      <c r="Z388" s="129">
        <f t="shared" si="298"/>
        <v>0</v>
      </c>
      <c r="AA388" s="132">
        <f t="shared" si="299"/>
        <v>0</v>
      </c>
      <c r="AB388" s="132">
        <f>J399</f>
        <v>0</v>
      </c>
      <c r="AD388" s="129">
        <f t="shared" si="296"/>
        <v>0</v>
      </c>
      <c r="AE388" s="134">
        <f t="shared" si="297"/>
        <v>0</v>
      </c>
      <c r="AH388" s="129">
        <f t="shared" si="288"/>
        <v>0</v>
      </c>
      <c r="AI388" s="132">
        <f t="shared" si="289"/>
        <v>0</v>
      </c>
      <c r="AK388" s="132"/>
      <c r="AL388" s="134">
        <f t="shared" si="281"/>
        <v>0</v>
      </c>
      <c r="AM388" s="129">
        <f t="shared" si="282"/>
        <v>0</v>
      </c>
      <c r="AN388" s="134">
        <f t="shared" si="283"/>
        <v>0</v>
      </c>
      <c r="AQ388" s="129">
        <f t="shared" si="284"/>
        <v>0</v>
      </c>
      <c r="AR388" s="134">
        <f t="shared" si="285"/>
        <v>0</v>
      </c>
      <c r="AU388" s="129">
        <f t="shared" si="243"/>
        <v>0</v>
      </c>
      <c r="AV388" s="134">
        <f t="shared" si="244"/>
        <v>0</v>
      </c>
      <c r="AW388" s="135"/>
      <c r="AX388" s="135"/>
      <c r="AZ388" s="135">
        <f t="shared" si="247"/>
        <v>0</v>
      </c>
      <c r="BA388" s="135">
        <f t="shared" si="248"/>
        <v>0</v>
      </c>
      <c r="BC388" s="135">
        <f t="shared" si="239"/>
        <v>0</v>
      </c>
      <c r="BD388" s="135">
        <f t="shared" si="240"/>
        <v>0</v>
      </c>
      <c r="BF388" s="135">
        <f t="shared" si="241"/>
        <v>0</v>
      </c>
      <c r="BG388" s="135">
        <f t="shared" si="242"/>
        <v>0</v>
      </c>
      <c r="BJ388" s="135">
        <f t="shared" si="235"/>
        <v>0</v>
      </c>
      <c r="BK388" s="135">
        <f t="shared" si="236"/>
        <v>0</v>
      </c>
      <c r="BL388" s="135">
        <f t="shared" si="237"/>
        <v>0</v>
      </c>
      <c r="BM388" s="135">
        <f t="shared" si="238"/>
        <v>0</v>
      </c>
      <c r="BP388" s="135">
        <f t="shared" si="290"/>
        <v>0</v>
      </c>
      <c r="BQ388" s="135">
        <f t="shared" si="291"/>
        <v>0</v>
      </c>
      <c r="BR388" s="135">
        <f t="shared" si="292"/>
        <v>0</v>
      </c>
      <c r="BS388" s="135">
        <f t="shared" si="293"/>
        <v>0</v>
      </c>
      <c r="BU388" s="129">
        <f t="shared" si="286"/>
        <v>0</v>
      </c>
      <c r="BW388" s="135">
        <f t="shared" si="294"/>
        <v>0</v>
      </c>
      <c r="BX388" s="135">
        <f t="shared" si="295"/>
        <v>0</v>
      </c>
      <c r="BY388" s="132">
        <f t="shared" si="287"/>
        <v>0</v>
      </c>
    </row>
    <row r="389" spans="1:77" ht="16.5" customHeight="1" thickBot="1" x14ac:dyDescent="0.35">
      <c r="A389" s="5"/>
      <c r="B389" s="124" t="s">
        <v>587</v>
      </c>
      <c r="C389" s="447">
        <v>1206</v>
      </c>
      <c r="D389" s="448" t="s">
        <v>6</v>
      </c>
      <c r="E389" s="448" t="s">
        <v>652</v>
      </c>
      <c r="F389" s="449">
        <v>56</v>
      </c>
      <c r="G389" s="449">
        <v>69</v>
      </c>
      <c r="H389" s="449" t="s">
        <v>717</v>
      </c>
      <c r="I389" s="450"/>
      <c r="J389" s="283">
        <f t="shared" si="309"/>
        <v>7748.6601836490854</v>
      </c>
      <c r="K389" s="57">
        <v>363.58010263599135</v>
      </c>
      <c r="M389" s="137">
        <v>23.876724719999999</v>
      </c>
      <c r="N389" s="137">
        <v>22.525212</v>
      </c>
      <c r="O389" s="129">
        <f t="shared" ref="O389:O425" si="310">N389/100*6</f>
        <v>1.3515127200000001</v>
      </c>
      <c r="P389" s="132">
        <f t="shared" si="301"/>
        <v>23.876724719999999</v>
      </c>
      <c r="Q389" s="129">
        <f t="shared" si="302"/>
        <v>3.1039742135999999</v>
      </c>
      <c r="R389" s="132">
        <f t="shared" si="303"/>
        <v>26.980698933599999</v>
      </c>
      <c r="S389" s="137">
        <v>26.980698933599999</v>
      </c>
      <c r="T389" s="129">
        <f t="shared" si="304"/>
        <v>2.69806989336</v>
      </c>
      <c r="U389" s="133">
        <f t="shared" si="305"/>
        <v>29.678768826959999</v>
      </c>
      <c r="V389" s="137">
        <v>29.678768826959999</v>
      </c>
      <c r="W389" s="129">
        <f t="shared" si="306"/>
        <v>1.7807261296176</v>
      </c>
      <c r="X389" s="132">
        <f t="shared" si="307"/>
        <v>31.459494956577601</v>
      </c>
      <c r="Y389" s="137">
        <v>31.459494956577601</v>
      </c>
      <c r="Z389" s="129">
        <f t="shared" si="298"/>
        <v>2.516759596526208</v>
      </c>
      <c r="AA389" s="132">
        <f t="shared" si="299"/>
        <v>33.976254553103807</v>
      </c>
      <c r="AB389" s="132">
        <f>K396</f>
        <v>147.97999999999999</v>
      </c>
      <c r="AC389" s="137">
        <v>33.976254553103807</v>
      </c>
      <c r="AD389" s="129">
        <f t="shared" si="296"/>
        <v>3.3976254553103806</v>
      </c>
      <c r="AE389" s="134">
        <f t="shared" si="297"/>
        <v>37.37388000841419</v>
      </c>
      <c r="AF389" s="137">
        <v>39.990051609003181</v>
      </c>
      <c r="AG389" s="137">
        <v>37.37388000841419</v>
      </c>
      <c r="AH389" s="129">
        <f t="shared" si="288"/>
        <v>2.6161716005889932</v>
      </c>
      <c r="AI389" s="132">
        <f t="shared" si="289"/>
        <v>39.990051609003181</v>
      </c>
      <c r="AK389" s="132">
        <f t="shared" si="280"/>
        <v>5.998507741350477</v>
      </c>
      <c r="AL389" s="134">
        <f t="shared" si="281"/>
        <v>45.988559350353661</v>
      </c>
      <c r="AM389" s="129">
        <f t="shared" si="282"/>
        <v>11.8384</v>
      </c>
      <c r="AN389" s="134">
        <f t="shared" si="283"/>
        <v>159.8184</v>
      </c>
      <c r="AP389" s="137">
        <v>49.667644098381956</v>
      </c>
      <c r="AQ389" s="129">
        <f t="shared" si="284"/>
        <v>3.476735086886737</v>
      </c>
      <c r="AR389" s="134">
        <f t="shared" si="285"/>
        <v>53.14437918526869</v>
      </c>
      <c r="AS389" s="137">
        <v>57.395929520090185</v>
      </c>
      <c r="AT389" s="137">
        <v>53.14437918526869</v>
      </c>
      <c r="AU389" s="129">
        <f t="shared" si="243"/>
        <v>4.2515503348214949</v>
      </c>
      <c r="AV389" s="134">
        <f t="shared" si="244"/>
        <v>57.395929520090185</v>
      </c>
      <c r="AW389" s="135">
        <f t="shared" si="245"/>
        <v>4.5916743616072146</v>
      </c>
      <c r="AX389" s="135">
        <f t="shared" si="246"/>
        <v>61.987603881697396</v>
      </c>
      <c r="AY389" s="137">
        <v>61.987603881697396</v>
      </c>
      <c r="AZ389" s="135">
        <f t="shared" si="247"/>
        <v>5.5788843493527658</v>
      </c>
      <c r="BA389" s="135">
        <f t="shared" si="248"/>
        <v>67.566488231050158</v>
      </c>
      <c r="BB389" s="137">
        <v>67.566488231050158</v>
      </c>
      <c r="BC389" s="135">
        <f t="shared" si="239"/>
        <v>6.0809839407945141</v>
      </c>
      <c r="BD389" s="135">
        <f t="shared" si="240"/>
        <v>73.647472171844669</v>
      </c>
      <c r="BE389" s="137">
        <v>73.647472171844669</v>
      </c>
      <c r="BF389" s="135">
        <f t="shared" si="241"/>
        <v>6.6282724954660193</v>
      </c>
      <c r="BG389" s="135">
        <f t="shared" si="242"/>
        <v>80.27574466731069</v>
      </c>
      <c r="BH389" s="137">
        <v>89.908834027387968</v>
      </c>
      <c r="BI389" s="137">
        <v>80.27574466731069</v>
      </c>
      <c r="BJ389" s="135">
        <f t="shared" si="235"/>
        <v>9.6330893600772818</v>
      </c>
      <c r="BK389" s="135">
        <f t="shared" si="236"/>
        <v>89.908834027387968</v>
      </c>
      <c r="BL389" s="135">
        <f t="shared" si="237"/>
        <v>3.5963533610955185</v>
      </c>
      <c r="BM389" s="135">
        <f t="shared" si="238"/>
        <v>93.505187388483492</v>
      </c>
      <c r="BN389" s="137">
        <v>98.18044675790766</v>
      </c>
      <c r="BO389" s="137">
        <v>93.505187388483492</v>
      </c>
      <c r="BP389" s="135">
        <f t="shared" si="290"/>
        <v>4.6752593694241744</v>
      </c>
      <c r="BQ389" s="135">
        <f t="shared" si="291"/>
        <v>98.18044675790766</v>
      </c>
      <c r="BR389" s="135">
        <f t="shared" si="292"/>
        <v>12.763458078527995</v>
      </c>
      <c r="BS389" s="135">
        <f t="shared" si="293"/>
        <v>110.94390483643565</v>
      </c>
      <c r="BT389" s="137">
        <v>116.49110007825743</v>
      </c>
      <c r="BU389" s="129">
        <f t="shared" si="286"/>
        <v>17.473665011738614</v>
      </c>
      <c r="BV389" s="137">
        <v>110.94390483643565</v>
      </c>
      <c r="BW389" s="135">
        <f t="shared" si="294"/>
        <v>5.5471952418217825</v>
      </c>
      <c r="BX389" s="135">
        <f t="shared" si="295"/>
        <v>116.49110007825743</v>
      </c>
      <c r="BY389" s="132">
        <f t="shared" si="287"/>
        <v>133.96476508999604</v>
      </c>
    </row>
    <row r="390" spans="1:77" ht="16.5" customHeight="1" x14ac:dyDescent="0.3">
      <c r="A390" s="5"/>
      <c r="B390" s="89" t="s">
        <v>467</v>
      </c>
      <c r="C390" s="103"/>
      <c r="D390" s="104" t="s">
        <v>32</v>
      </c>
      <c r="E390" s="90" t="s">
        <v>772</v>
      </c>
      <c r="F390" s="414" t="s">
        <v>66</v>
      </c>
      <c r="G390" s="414" t="s">
        <v>67</v>
      </c>
      <c r="H390" s="414" t="s">
        <v>68</v>
      </c>
      <c r="I390" s="106" t="s">
        <v>8</v>
      </c>
      <c r="J390" s="91">
        <f>K386*$K$6</f>
        <v>7364.5994824943573</v>
      </c>
      <c r="K390" s="57">
        <v>241.94099894832982</v>
      </c>
      <c r="M390" s="139"/>
      <c r="N390" s="139"/>
      <c r="P390" s="132"/>
      <c r="R390" s="132"/>
      <c r="S390" s="139"/>
      <c r="U390" s="133"/>
      <c r="V390" s="139"/>
      <c r="X390" s="132"/>
      <c r="Y390" s="139"/>
      <c r="AA390" s="132"/>
      <c r="AB390" s="132"/>
      <c r="AC390" s="139"/>
      <c r="AE390" s="134"/>
      <c r="AF390" s="139"/>
      <c r="AG390" s="139"/>
      <c r="AI390" s="132"/>
      <c r="AK390" s="132"/>
      <c r="AL390" s="134"/>
      <c r="AN390" s="134"/>
      <c r="AP390" s="139">
        <v>74.28</v>
      </c>
      <c r="AQ390" s="129">
        <f t="shared" si="284"/>
        <v>5.1996000000000002</v>
      </c>
      <c r="AR390" s="134">
        <f t="shared" si="285"/>
        <v>79.479600000000005</v>
      </c>
      <c r="AS390" s="139">
        <v>85.837968000000004</v>
      </c>
      <c r="AT390" s="139">
        <v>79.479600000000005</v>
      </c>
      <c r="AU390" s="129">
        <f t="shared" si="243"/>
        <v>6.3583680000000005</v>
      </c>
      <c r="AV390" s="134">
        <f t="shared" si="244"/>
        <v>85.837968000000004</v>
      </c>
      <c r="AW390" s="135">
        <f t="shared" si="245"/>
        <v>6.8670374400000007</v>
      </c>
      <c r="AX390" s="135">
        <f t="shared" si="246"/>
        <v>92.705005440000008</v>
      </c>
      <c r="AY390" s="139">
        <v>92.705005440000008</v>
      </c>
      <c r="AZ390" s="135">
        <f t="shared" si="247"/>
        <v>8.3434504896000004</v>
      </c>
      <c r="BA390" s="135">
        <f t="shared" si="248"/>
        <v>101.04845592960001</v>
      </c>
      <c r="BB390" s="168">
        <v>101.04845592960001</v>
      </c>
      <c r="BC390" s="135">
        <f t="shared" si="239"/>
        <v>9.0943610336640006</v>
      </c>
      <c r="BD390" s="135">
        <f t="shared" si="240"/>
        <v>110.14281696326401</v>
      </c>
      <c r="BE390" s="168">
        <v>110.14281696326401</v>
      </c>
      <c r="BF390" s="135">
        <f t="shared" si="241"/>
        <v>9.9128535266937607</v>
      </c>
      <c r="BG390" s="135">
        <f t="shared" si="242"/>
        <v>120.05567048995778</v>
      </c>
      <c r="BH390" s="168">
        <v>134.46235094875271</v>
      </c>
      <c r="BI390" s="168">
        <v>120.05567048995778</v>
      </c>
      <c r="BJ390" s="135">
        <f t="shared" si="235"/>
        <v>14.406680458794934</v>
      </c>
      <c r="BK390" s="135">
        <f t="shared" si="236"/>
        <v>134.46235094875271</v>
      </c>
      <c r="BL390" s="135">
        <f t="shared" si="237"/>
        <v>5.3784940379501087</v>
      </c>
      <c r="BM390" s="135">
        <f t="shared" si="238"/>
        <v>139.84084498670282</v>
      </c>
      <c r="BN390" s="168">
        <v>146.83288723603795</v>
      </c>
      <c r="BO390" s="168">
        <v>139.84084498670282</v>
      </c>
      <c r="BP390" s="135">
        <f t="shared" si="290"/>
        <v>6.9920422493351406</v>
      </c>
      <c r="BQ390" s="135">
        <f t="shared" si="291"/>
        <v>146.83288723603795</v>
      </c>
      <c r="BR390" s="135">
        <f t="shared" si="292"/>
        <v>19.088275340684934</v>
      </c>
      <c r="BS390" s="135">
        <f t="shared" si="293"/>
        <v>165.92116257672288</v>
      </c>
      <c r="BT390" s="168">
        <v>174.21722070555901</v>
      </c>
      <c r="BU390" s="129">
        <f t="shared" si="286"/>
        <v>26.132583105833852</v>
      </c>
      <c r="BV390" s="168">
        <v>165.92116257672288</v>
      </c>
      <c r="BW390" s="135">
        <f t="shared" si="294"/>
        <v>8.2960581288361439</v>
      </c>
      <c r="BX390" s="135">
        <f t="shared" si="295"/>
        <v>174.21722070555901</v>
      </c>
      <c r="BY390" s="132">
        <f t="shared" si="287"/>
        <v>200.34980381139286</v>
      </c>
    </row>
    <row r="391" spans="1:77" ht="16.5" customHeight="1" x14ac:dyDescent="0.3">
      <c r="A391" s="5"/>
      <c r="B391" s="92" t="s">
        <v>468</v>
      </c>
      <c r="C391" s="95">
        <v>9860</v>
      </c>
      <c r="D391" s="88" t="s">
        <v>32</v>
      </c>
      <c r="E391" s="88" t="s">
        <v>265</v>
      </c>
      <c r="F391" s="96">
        <v>47</v>
      </c>
      <c r="G391" s="96">
        <v>69</v>
      </c>
      <c r="H391" s="96">
        <v>10.16</v>
      </c>
      <c r="I391" s="97" t="s">
        <v>7</v>
      </c>
      <c r="J391" s="93">
        <f>K387*$K$6</f>
        <v>8993.7715722823541</v>
      </c>
      <c r="K391" s="57">
        <v>241.94099894832982</v>
      </c>
      <c r="M391" s="139"/>
      <c r="N391" s="139"/>
      <c r="P391" s="132"/>
      <c r="R391" s="132"/>
      <c r="S391" s="139"/>
      <c r="U391" s="133"/>
      <c r="V391" s="139"/>
      <c r="X391" s="132"/>
      <c r="Y391" s="139"/>
      <c r="AA391" s="132"/>
      <c r="AB391" s="132"/>
      <c r="AC391" s="139"/>
      <c r="AE391" s="134"/>
      <c r="AF391" s="139"/>
      <c r="AG391" s="139"/>
      <c r="AI391" s="132"/>
      <c r="AK391" s="132"/>
      <c r="AL391" s="134"/>
      <c r="AN391" s="134"/>
      <c r="AP391" s="139"/>
      <c r="AR391" s="134"/>
      <c r="AS391" s="139"/>
      <c r="AT391" s="139"/>
      <c r="AV391" s="134"/>
      <c r="AW391" s="135"/>
      <c r="AX391" s="135"/>
      <c r="AY391" s="139"/>
      <c r="AZ391" s="135"/>
      <c r="BA391" s="135"/>
      <c r="BB391" s="173">
        <v>100.77</v>
      </c>
      <c r="BC391" s="135">
        <f t="shared" si="239"/>
        <v>9.0693000000000001</v>
      </c>
      <c r="BD391" s="135">
        <f t="shared" si="240"/>
        <v>109.83929999999999</v>
      </c>
      <c r="BE391" s="173">
        <v>109.83929999999999</v>
      </c>
      <c r="BF391" s="135">
        <f t="shared" si="241"/>
        <v>9.8855369999999994</v>
      </c>
      <c r="BG391" s="135">
        <f t="shared" si="242"/>
        <v>119.72483699999999</v>
      </c>
      <c r="BH391" s="173">
        <v>134.09181744</v>
      </c>
      <c r="BI391" s="173">
        <v>119.72483699999999</v>
      </c>
      <c r="BJ391" s="135">
        <f t="shared" si="235"/>
        <v>14.366980439999999</v>
      </c>
      <c r="BK391" s="135">
        <f t="shared" si="236"/>
        <v>134.09181744</v>
      </c>
      <c r="BL391" s="135">
        <f t="shared" si="237"/>
        <v>5.3636726976000002</v>
      </c>
      <c r="BM391" s="135">
        <f t="shared" si="238"/>
        <v>139.45549013760001</v>
      </c>
      <c r="BN391" s="173">
        <v>146.42826464448001</v>
      </c>
      <c r="BO391" s="173">
        <v>139.45549013760001</v>
      </c>
      <c r="BP391" s="135">
        <f t="shared" si="290"/>
        <v>6.9727745068800004</v>
      </c>
      <c r="BQ391" s="135">
        <f t="shared" si="291"/>
        <v>146.42826464448001</v>
      </c>
      <c r="BR391" s="135">
        <f t="shared" si="292"/>
        <v>19.035674403782401</v>
      </c>
      <c r="BS391" s="135">
        <f t="shared" si="293"/>
        <v>165.4639390482624</v>
      </c>
      <c r="BT391" s="173">
        <v>173.73713600067552</v>
      </c>
      <c r="BU391" s="129">
        <f t="shared" si="286"/>
        <v>26.06057040010133</v>
      </c>
      <c r="BV391" s="173">
        <v>165.4639390482624</v>
      </c>
      <c r="BW391" s="135">
        <f t="shared" si="294"/>
        <v>8.2731969524131195</v>
      </c>
      <c r="BX391" s="135">
        <f t="shared" si="295"/>
        <v>173.73713600067552</v>
      </c>
      <c r="BY391" s="132">
        <f t="shared" si="287"/>
        <v>199.79770640077686</v>
      </c>
    </row>
    <row r="392" spans="1:77" ht="16.5" customHeight="1" thickBot="1" x14ac:dyDescent="0.35">
      <c r="A392" s="5"/>
      <c r="B392" s="92" t="s">
        <v>480</v>
      </c>
      <c r="C392" s="95"/>
      <c r="D392" s="88" t="s">
        <v>32</v>
      </c>
      <c r="E392" s="88" t="s">
        <v>483</v>
      </c>
      <c r="F392" s="96"/>
      <c r="G392" s="96"/>
      <c r="H392" s="96"/>
      <c r="I392" s="97"/>
      <c r="J392" s="93">
        <f>K388*$K$6</f>
        <v>9370.803274428903</v>
      </c>
      <c r="K392" s="57">
        <v>211.5112</v>
      </c>
      <c r="M392" s="139"/>
      <c r="N392" s="139"/>
      <c r="P392" s="132"/>
      <c r="R392" s="132"/>
      <c r="S392" s="139"/>
      <c r="U392" s="133"/>
      <c r="V392" s="139"/>
      <c r="X392" s="132"/>
      <c r="Y392" s="139"/>
      <c r="AA392" s="132"/>
      <c r="AB392" s="132"/>
      <c r="AC392" s="139"/>
      <c r="AE392" s="134"/>
      <c r="AF392" s="139"/>
      <c r="AG392" s="139"/>
      <c r="AI392" s="132"/>
      <c r="AK392" s="132"/>
      <c r="AL392" s="134"/>
      <c r="AN392" s="134"/>
      <c r="AP392" s="139"/>
      <c r="AR392" s="134"/>
      <c r="AS392" s="139"/>
      <c r="AT392" s="139"/>
      <c r="AV392" s="134"/>
      <c r="AW392" s="135"/>
      <c r="AX392" s="135"/>
      <c r="AY392" s="139"/>
      <c r="AZ392" s="135"/>
      <c r="BA392" s="135"/>
      <c r="BB392" s="173"/>
      <c r="BC392" s="135"/>
      <c r="BD392" s="135"/>
      <c r="BE392" s="173"/>
      <c r="BF392" s="135"/>
      <c r="BG392" s="135"/>
      <c r="BH392" s="173"/>
      <c r="BI392" s="173"/>
      <c r="BJ392" s="135"/>
      <c r="BK392" s="135"/>
      <c r="BL392" s="135"/>
      <c r="BM392" s="135"/>
      <c r="BN392" s="178"/>
      <c r="BO392" s="178"/>
      <c r="BP392" s="135">
        <f t="shared" si="290"/>
        <v>0</v>
      </c>
      <c r="BQ392" s="135">
        <f t="shared" si="291"/>
        <v>0</v>
      </c>
      <c r="BR392" s="135">
        <f t="shared" si="292"/>
        <v>0</v>
      </c>
      <c r="BS392" s="135">
        <f t="shared" si="293"/>
        <v>0</v>
      </c>
      <c r="BT392" s="178"/>
      <c r="BU392" s="129">
        <f t="shared" si="286"/>
        <v>0</v>
      </c>
      <c r="BV392" s="178"/>
      <c r="BW392" s="135">
        <f t="shared" si="294"/>
        <v>0</v>
      </c>
      <c r="BX392" s="135">
        <f t="shared" si="295"/>
        <v>0</v>
      </c>
      <c r="BY392" s="132">
        <f t="shared" si="287"/>
        <v>0</v>
      </c>
    </row>
    <row r="393" spans="1:77" ht="16.5" customHeight="1" thickTop="1" x14ac:dyDescent="0.3">
      <c r="A393" s="5"/>
      <c r="B393" s="92" t="s">
        <v>482</v>
      </c>
      <c r="C393" s="95"/>
      <c r="D393" s="88" t="s">
        <v>32</v>
      </c>
      <c r="E393" s="88" t="s">
        <v>484</v>
      </c>
      <c r="F393" s="96"/>
      <c r="G393" s="96"/>
      <c r="H393" s="96"/>
      <c r="I393" s="97"/>
      <c r="J393" s="93">
        <f>K389*$K$6</f>
        <v>11479.234011175411</v>
      </c>
      <c r="K393" s="57">
        <v>300</v>
      </c>
      <c r="M393" s="142">
        <v>54.053249919999999</v>
      </c>
      <c r="N393" s="142">
        <v>50.993631999999998</v>
      </c>
      <c r="O393" s="129">
        <f t="shared" si="310"/>
        <v>3.05961792</v>
      </c>
      <c r="P393" s="132">
        <f t="shared" si="301"/>
        <v>54.053249919999999</v>
      </c>
      <c r="Q393" s="129">
        <f t="shared" si="302"/>
        <v>7.0269224896000004</v>
      </c>
      <c r="R393" s="132">
        <f t="shared" si="303"/>
        <v>61.080172409599996</v>
      </c>
      <c r="S393" s="142">
        <v>61.080172409599996</v>
      </c>
      <c r="T393" s="129">
        <f t="shared" si="304"/>
        <v>6.1080172409599998</v>
      </c>
      <c r="U393" s="133">
        <f t="shared" si="305"/>
        <v>67.188189650559991</v>
      </c>
      <c r="V393" s="142">
        <v>67.188189650559991</v>
      </c>
      <c r="W393" s="129">
        <f t="shared" si="306"/>
        <v>4.0312913790335996</v>
      </c>
      <c r="X393" s="132">
        <f t="shared" si="307"/>
        <v>71.219481029593595</v>
      </c>
      <c r="Y393" s="142">
        <v>71.219481029593595</v>
      </c>
      <c r="Z393" s="129">
        <f t="shared" si="298"/>
        <v>5.6975584823674872</v>
      </c>
      <c r="AA393" s="132">
        <f t="shared" si="299"/>
        <v>76.917039511961079</v>
      </c>
      <c r="AB393" s="132">
        <f t="shared" ref="AB393:AB398" si="311">K400</f>
        <v>314.60000000000002</v>
      </c>
      <c r="AC393" s="142">
        <v>76.917039511961079</v>
      </c>
      <c r="AD393" s="129">
        <f t="shared" si="296"/>
        <v>7.6917039511961081</v>
      </c>
      <c r="AE393" s="134">
        <f t="shared" si="297"/>
        <v>84.608743463157182</v>
      </c>
      <c r="AF393" s="142">
        <v>90.53135550557819</v>
      </c>
      <c r="AG393" s="142">
        <v>84.608743463157182</v>
      </c>
      <c r="AH393" s="129">
        <f t="shared" si="288"/>
        <v>5.9226120424210027</v>
      </c>
      <c r="AI393" s="132">
        <f t="shared" si="289"/>
        <v>90.53135550557819</v>
      </c>
      <c r="AK393" s="132">
        <f t="shared" si="280"/>
        <v>13.579703325836729</v>
      </c>
      <c r="AL393" s="134">
        <f t="shared" si="281"/>
        <v>104.11105883141492</v>
      </c>
      <c r="AM393" s="129">
        <f t="shared" si="282"/>
        <v>25.168000000000003</v>
      </c>
      <c r="AN393" s="134">
        <f t="shared" si="283"/>
        <v>339.76800000000003</v>
      </c>
      <c r="AP393" s="142">
        <v>112.43994353792812</v>
      </c>
      <c r="AQ393" s="129">
        <f t="shared" si="284"/>
        <v>7.8707960476549683</v>
      </c>
      <c r="AR393" s="134">
        <f t="shared" si="285"/>
        <v>120.31073958558308</v>
      </c>
      <c r="AS393" s="142">
        <v>129.93559875242971</v>
      </c>
      <c r="AT393" s="142">
        <v>120.31073958558308</v>
      </c>
      <c r="AU393" s="129">
        <f t="shared" si="243"/>
        <v>9.6248591668466457</v>
      </c>
      <c r="AV393" s="134">
        <f t="shared" si="244"/>
        <v>129.93559875242971</v>
      </c>
      <c r="AW393" s="135">
        <f t="shared" si="245"/>
        <v>10.394847900194376</v>
      </c>
      <c r="AX393" s="135">
        <f t="shared" si="246"/>
        <v>140.33044665262409</v>
      </c>
      <c r="AY393" s="142">
        <v>140.33044665262409</v>
      </c>
      <c r="AZ393" s="135">
        <f t="shared" si="247"/>
        <v>12.629740198736167</v>
      </c>
      <c r="BA393" s="135">
        <f t="shared" si="248"/>
        <v>152.96018685136025</v>
      </c>
      <c r="BB393" s="142">
        <v>152.96018685136025</v>
      </c>
      <c r="BC393" s="135">
        <f t="shared" si="239"/>
        <v>13.766416816622423</v>
      </c>
      <c r="BD393" s="135">
        <f t="shared" si="240"/>
        <v>166.72660366798266</v>
      </c>
      <c r="BE393" s="142">
        <v>166.72660366798266</v>
      </c>
      <c r="BF393" s="135">
        <f t="shared" si="241"/>
        <v>15.00539433011844</v>
      </c>
      <c r="BG393" s="135">
        <f t="shared" si="242"/>
        <v>181.73199799810109</v>
      </c>
      <c r="BH393" s="142">
        <v>203.53983775787322</v>
      </c>
      <c r="BI393" s="142">
        <v>181.73199799810109</v>
      </c>
      <c r="BJ393" s="135">
        <f t="shared" si="235"/>
        <v>21.807839759772129</v>
      </c>
      <c r="BK393" s="135">
        <f t="shared" si="236"/>
        <v>203.53983775787322</v>
      </c>
      <c r="BL393" s="135">
        <f t="shared" si="237"/>
        <v>8.1415935103149284</v>
      </c>
      <c r="BM393" s="135">
        <f t="shared" si="238"/>
        <v>211.68143126818813</v>
      </c>
      <c r="BN393" s="142">
        <v>222.26550283159753</v>
      </c>
      <c r="BO393" s="142">
        <v>211.68143126818813</v>
      </c>
      <c r="BP393" s="135">
        <f t="shared" si="290"/>
        <v>10.584071563409408</v>
      </c>
      <c r="BQ393" s="135">
        <f t="shared" si="291"/>
        <v>222.26550283159753</v>
      </c>
      <c r="BR393" s="135">
        <f t="shared" si="292"/>
        <v>28.89451536810768</v>
      </c>
      <c r="BS393" s="135">
        <f t="shared" si="293"/>
        <v>251.16001819970521</v>
      </c>
      <c r="BT393" s="142">
        <v>263.71801910969049</v>
      </c>
      <c r="BU393" s="129">
        <f t="shared" si="286"/>
        <v>39.557702866453575</v>
      </c>
      <c r="BV393" s="142">
        <v>251.16001819970521</v>
      </c>
      <c r="BW393" s="135">
        <f t="shared" si="294"/>
        <v>12.55800090998526</v>
      </c>
      <c r="BX393" s="135">
        <f t="shared" si="295"/>
        <v>263.71801910969049</v>
      </c>
      <c r="BY393" s="132">
        <f t="shared" si="287"/>
        <v>303.27572197614404</v>
      </c>
    </row>
    <row r="394" spans="1:77" ht="16.5" customHeight="1" x14ac:dyDescent="0.3">
      <c r="A394" s="5"/>
      <c r="B394" s="92" t="s">
        <v>583</v>
      </c>
      <c r="C394" s="99"/>
      <c r="D394" s="100" t="s">
        <v>32</v>
      </c>
      <c r="E394" s="454" t="s">
        <v>810</v>
      </c>
      <c r="F394" s="101">
        <v>35</v>
      </c>
      <c r="G394" s="101">
        <v>63</v>
      </c>
      <c r="H394" s="101" t="s">
        <v>584</v>
      </c>
      <c r="I394" s="102" t="s">
        <v>9</v>
      </c>
      <c r="J394" s="93">
        <f>K391*$K$6</f>
        <v>7638.7495456702509</v>
      </c>
      <c r="K394" s="57">
        <v>215</v>
      </c>
      <c r="M394" s="136">
        <v>51.925263879999996</v>
      </c>
      <c r="N394" s="136">
        <v>48.986097999999998</v>
      </c>
      <c r="O394" s="129">
        <f t="shared" si="310"/>
        <v>2.93916588</v>
      </c>
      <c r="P394" s="132">
        <f t="shared" si="301"/>
        <v>51.925263879999996</v>
      </c>
      <c r="Q394" s="129">
        <f t="shared" si="302"/>
        <v>6.7502843043999992</v>
      </c>
      <c r="R394" s="132">
        <f t="shared" si="303"/>
        <v>58.675548184399993</v>
      </c>
      <c r="S394" s="136">
        <v>58.675548184399993</v>
      </c>
      <c r="T394" s="129">
        <f t="shared" si="304"/>
        <v>5.8675548184399995</v>
      </c>
      <c r="U394" s="133">
        <f t="shared" si="305"/>
        <v>64.543103002839999</v>
      </c>
      <c r="V394" s="136">
        <v>64.543103002839999</v>
      </c>
      <c r="W394" s="129">
        <f t="shared" si="306"/>
        <v>3.8725861801703996</v>
      </c>
      <c r="X394" s="132">
        <f t="shared" si="307"/>
        <v>68.4156891830104</v>
      </c>
      <c r="Y394" s="136">
        <v>68.4156891830104</v>
      </c>
      <c r="Z394" s="129">
        <f t="shared" si="298"/>
        <v>5.4732551346408318</v>
      </c>
      <c r="AA394" s="132">
        <f t="shared" si="299"/>
        <v>73.888944317651237</v>
      </c>
      <c r="AB394" s="132">
        <f t="shared" si="311"/>
        <v>302.23</v>
      </c>
      <c r="AC394" s="136">
        <v>73.888944317651237</v>
      </c>
      <c r="AD394" s="129">
        <f t="shared" si="296"/>
        <v>7.3888944317651237</v>
      </c>
      <c r="AE394" s="134">
        <f t="shared" si="297"/>
        <v>81.277838749416361</v>
      </c>
      <c r="AF394" s="136">
        <v>86.9672874618755</v>
      </c>
      <c r="AG394" s="136">
        <v>81.277838749416361</v>
      </c>
      <c r="AH394" s="129">
        <f t="shared" si="288"/>
        <v>5.6894487124591455</v>
      </c>
      <c r="AI394" s="132">
        <f t="shared" si="289"/>
        <v>86.9672874618755</v>
      </c>
      <c r="AK394" s="132">
        <f t="shared" si="280"/>
        <v>13.045093119281324</v>
      </c>
      <c r="AL394" s="134">
        <f t="shared" si="281"/>
        <v>100.01238058115682</v>
      </c>
      <c r="AM394" s="129">
        <f t="shared" si="282"/>
        <v>24.1784</v>
      </c>
      <c r="AN394" s="134">
        <f t="shared" si="283"/>
        <v>326.40840000000003</v>
      </c>
      <c r="AP394" s="136">
        <v>108.01337102764937</v>
      </c>
      <c r="AQ394" s="129">
        <f t="shared" si="284"/>
        <v>7.5609359719354554</v>
      </c>
      <c r="AR394" s="134">
        <f t="shared" si="285"/>
        <v>115.57430699958482</v>
      </c>
      <c r="AS394" s="136">
        <v>124.82025155955161</v>
      </c>
      <c r="AT394" s="136">
        <v>115.57430699958482</v>
      </c>
      <c r="AU394" s="129">
        <f t="shared" si="243"/>
        <v>9.2459445599667855</v>
      </c>
      <c r="AV394" s="134">
        <f t="shared" si="244"/>
        <v>124.82025155955161</v>
      </c>
      <c r="AW394" s="135">
        <f t="shared" si="245"/>
        <v>9.9856201247641287</v>
      </c>
      <c r="AX394" s="135">
        <f t="shared" si="246"/>
        <v>134.80587168431575</v>
      </c>
      <c r="AY394" s="136">
        <v>134.80587168431575</v>
      </c>
      <c r="AZ394" s="135">
        <f t="shared" si="247"/>
        <v>12.132528451588417</v>
      </c>
      <c r="BA394" s="135">
        <f t="shared" si="248"/>
        <v>146.93840013590417</v>
      </c>
      <c r="BB394" s="136">
        <v>146.93840013590417</v>
      </c>
      <c r="BC394" s="135">
        <f t="shared" si="239"/>
        <v>13.224456012231377</v>
      </c>
      <c r="BD394" s="135">
        <f t="shared" si="240"/>
        <v>160.16285614813555</v>
      </c>
      <c r="BE394" s="136">
        <v>160.16285614813555</v>
      </c>
      <c r="BF394" s="135">
        <f t="shared" si="241"/>
        <v>14.414657053332199</v>
      </c>
      <c r="BG394" s="135">
        <f t="shared" si="242"/>
        <v>174.57751320146775</v>
      </c>
      <c r="BH394" s="136">
        <v>195.52681478564389</v>
      </c>
      <c r="BI394" s="136">
        <v>174.57751320146775</v>
      </c>
      <c r="BJ394" s="135">
        <f t="shared" si="235"/>
        <v>20.94930158417613</v>
      </c>
      <c r="BK394" s="135">
        <f t="shared" si="236"/>
        <v>195.52681478564389</v>
      </c>
      <c r="BL394" s="135">
        <f t="shared" si="237"/>
        <v>7.8210725914257555</v>
      </c>
      <c r="BM394" s="135">
        <f t="shared" si="238"/>
        <v>203.34788737706964</v>
      </c>
      <c r="BN394" s="136">
        <v>213.51528174592312</v>
      </c>
      <c r="BO394" s="136">
        <v>203.34788737706964</v>
      </c>
      <c r="BP394" s="135">
        <f t="shared" si="290"/>
        <v>10.167394368853483</v>
      </c>
      <c r="BQ394" s="135">
        <f t="shared" si="291"/>
        <v>213.51528174592312</v>
      </c>
      <c r="BR394" s="135">
        <f t="shared" si="292"/>
        <v>27.756986626970004</v>
      </c>
      <c r="BS394" s="135">
        <f t="shared" si="293"/>
        <v>241.27226837289311</v>
      </c>
      <c r="BT394" s="136">
        <v>253.33588179153776</v>
      </c>
      <c r="BU394" s="129">
        <f t="shared" si="286"/>
        <v>38.000382268730661</v>
      </c>
      <c r="BV394" s="136">
        <v>241.27226837289311</v>
      </c>
      <c r="BW394" s="135">
        <f t="shared" si="294"/>
        <v>12.063613418644657</v>
      </c>
      <c r="BX394" s="135">
        <f t="shared" si="295"/>
        <v>253.33588179153776</v>
      </c>
      <c r="BY394" s="132">
        <f t="shared" si="287"/>
        <v>291.33626406026843</v>
      </c>
    </row>
    <row r="395" spans="1:77" ht="16.5" customHeight="1" x14ac:dyDescent="0.3">
      <c r="A395" s="5"/>
      <c r="B395" s="335" t="s">
        <v>796</v>
      </c>
      <c r="C395" s="293">
        <v>1119</v>
      </c>
      <c r="D395" s="294" t="s">
        <v>32</v>
      </c>
      <c r="E395" s="455" t="s">
        <v>811</v>
      </c>
      <c r="F395" s="295">
        <v>34</v>
      </c>
      <c r="G395" s="295">
        <v>54</v>
      </c>
      <c r="H395" s="453" t="s">
        <v>797</v>
      </c>
      <c r="I395" s="296" t="s">
        <v>8</v>
      </c>
      <c r="J395" s="336">
        <f>K392*$K$6</f>
        <v>6677.9962467180803</v>
      </c>
      <c r="K395" s="56">
        <v>245.08449999999999</v>
      </c>
      <c r="M395" s="136">
        <v>415.41653806399995</v>
      </c>
      <c r="N395" s="136">
        <v>391.90239439999993</v>
      </c>
      <c r="O395" s="129">
        <f t="shared" si="310"/>
        <v>23.514143663999995</v>
      </c>
      <c r="P395" s="132">
        <f t="shared" si="301"/>
        <v>415.41653806399995</v>
      </c>
      <c r="Q395" s="129">
        <f t="shared" si="302"/>
        <v>54.004149948319991</v>
      </c>
      <c r="R395" s="132">
        <f t="shared" si="303"/>
        <v>469.42068801231994</v>
      </c>
      <c r="S395" s="136">
        <v>469.42068801231994</v>
      </c>
      <c r="T395" s="129">
        <f t="shared" si="304"/>
        <v>46.942068801231997</v>
      </c>
      <c r="U395" s="133">
        <f t="shared" si="305"/>
        <v>516.36275681355198</v>
      </c>
      <c r="V395" s="136">
        <v>516.36275681355198</v>
      </c>
      <c r="W395" s="129">
        <f t="shared" si="306"/>
        <v>30.981765408813118</v>
      </c>
      <c r="X395" s="132">
        <f t="shared" si="307"/>
        <v>547.34452222236507</v>
      </c>
      <c r="Y395" s="136">
        <v>547.34452222236507</v>
      </c>
      <c r="Z395" s="129">
        <f t="shared" si="298"/>
        <v>43.787561777789207</v>
      </c>
      <c r="AA395" s="132">
        <f t="shared" si="299"/>
        <v>591.13208400015424</v>
      </c>
      <c r="AB395" s="132">
        <f t="shared" si="311"/>
        <v>2219.7825089999997</v>
      </c>
      <c r="AC395" s="136">
        <v>591.13208400015424</v>
      </c>
      <c r="AD395" s="129">
        <f t="shared" si="296"/>
        <v>59.113208400015424</v>
      </c>
      <c r="AE395" s="134">
        <f t="shared" si="297"/>
        <v>650.24529240016966</v>
      </c>
      <c r="AF395" s="136">
        <v>695.7624628681815</v>
      </c>
      <c r="AG395" s="136">
        <v>650.24529240016966</v>
      </c>
      <c r="AH395" s="129">
        <f t="shared" si="288"/>
        <v>45.517170468011876</v>
      </c>
      <c r="AI395" s="132">
        <f t="shared" si="289"/>
        <v>695.7624628681815</v>
      </c>
      <c r="AK395" s="132">
        <f t="shared" si="280"/>
        <v>104.36436943022723</v>
      </c>
      <c r="AL395" s="134">
        <f t="shared" si="281"/>
        <v>800.12683229840877</v>
      </c>
      <c r="AM395" s="129">
        <f t="shared" si="282"/>
        <v>177.58260071999996</v>
      </c>
      <c r="AN395" s="134">
        <f t="shared" si="283"/>
        <v>2397.3651097199995</v>
      </c>
      <c r="AP395" s="136">
        <v>864.13697888228148</v>
      </c>
      <c r="AQ395" s="129">
        <f t="shared" si="284"/>
        <v>60.4895885217597</v>
      </c>
      <c r="AR395" s="134">
        <f t="shared" si="285"/>
        <v>924.62656740404123</v>
      </c>
      <c r="AS395" s="136">
        <v>998.59669279636455</v>
      </c>
      <c r="AT395" s="136">
        <v>924.62656740404123</v>
      </c>
      <c r="AU395" s="129">
        <f t="shared" si="243"/>
        <v>73.970125392323297</v>
      </c>
      <c r="AV395" s="134">
        <f t="shared" si="244"/>
        <v>998.59669279636455</v>
      </c>
      <c r="AW395" s="135">
        <f t="shared" si="245"/>
        <v>79.887735423709159</v>
      </c>
      <c r="AX395" s="135">
        <f t="shared" si="246"/>
        <v>1078.4844282200738</v>
      </c>
      <c r="AY395" s="136">
        <v>1078.4844282200738</v>
      </c>
      <c r="AZ395" s="135">
        <f t="shared" si="247"/>
        <v>97.063598539806648</v>
      </c>
      <c r="BA395" s="135">
        <f t="shared" si="248"/>
        <v>1175.5480267598805</v>
      </c>
      <c r="BB395" s="136">
        <v>1175.5480267598805</v>
      </c>
      <c r="BC395" s="135">
        <f t="shared" si="239"/>
        <v>105.79932240838926</v>
      </c>
      <c r="BD395" s="135">
        <f t="shared" si="240"/>
        <v>1281.3473491682698</v>
      </c>
      <c r="BE395" s="136">
        <v>1281.3473491682698</v>
      </c>
      <c r="BF395" s="135">
        <f t="shared" si="241"/>
        <v>115.32126142514429</v>
      </c>
      <c r="BG395" s="135">
        <f t="shared" si="242"/>
        <v>1396.6686105934141</v>
      </c>
      <c r="BH395" s="136">
        <v>1564.2688438646237</v>
      </c>
      <c r="BI395" s="136">
        <v>1396.6686105934141</v>
      </c>
      <c r="BJ395" s="135">
        <f t="shared" si="235"/>
        <v>167.60023327120967</v>
      </c>
      <c r="BK395" s="135">
        <f t="shared" si="236"/>
        <v>1564.2688438646237</v>
      </c>
      <c r="BL395" s="135">
        <f t="shared" si="237"/>
        <v>62.570753754584949</v>
      </c>
      <c r="BM395" s="135">
        <f t="shared" si="238"/>
        <v>1626.8395976192087</v>
      </c>
      <c r="BN395" s="136">
        <v>1626.84</v>
      </c>
      <c r="BO395" s="136">
        <v>1626.8395976192087</v>
      </c>
      <c r="BP395" s="135">
        <f t="shared" si="290"/>
        <v>81.341979880960423</v>
      </c>
      <c r="BQ395" s="135">
        <f t="shared" si="291"/>
        <v>1708.1815775001692</v>
      </c>
      <c r="BR395" s="135">
        <f t="shared" si="292"/>
        <v>211.48919999999998</v>
      </c>
      <c r="BS395" s="135">
        <f t="shared" si="293"/>
        <v>1838.3291999999999</v>
      </c>
      <c r="BT395" s="136">
        <v>1930.2456599999998</v>
      </c>
      <c r="BU395" s="129">
        <f t="shared" si="286"/>
        <v>289.53684899999996</v>
      </c>
      <c r="BV395" s="136">
        <v>1838.3291999999999</v>
      </c>
      <c r="BW395" s="135">
        <f t="shared" si="294"/>
        <v>91.916459999999987</v>
      </c>
      <c r="BX395" s="135">
        <f t="shared" si="295"/>
        <v>1930.2456599999998</v>
      </c>
      <c r="BY395" s="132">
        <f t="shared" si="287"/>
        <v>2219.7825089999997</v>
      </c>
    </row>
    <row r="396" spans="1:77" ht="16.5" customHeight="1" thickBot="1" x14ac:dyDescent="0.35">
      <c r="A396" s="5"/>
      <c r="B396" s="335" t="s">
        <v>812</v>
      </c>
      <c r="C396" s="293" t="s">
        <v>815</v>
      </c>
      <c r="D396" s="376" t="s">
        <v>32</v>
      </c>
      <c r="E396" s="376" t="s">
        <v>814</v>
      </c>
      <c r="F396" s="295">
        <v>34</v>
      </c>
      <c r="G396" s="295">
        <v>63</v>
      </c>
      <c r="H396" s="295" t="s">
        <v>584</v>
      </c>
      <c r="I396" s="296" t="s">
        <v>9</v>
      </c>
      <c r="J396" s="336">
        <f>K395*$K$6</f>
        <v>7737.9986077747999</v>
      </c>
      <c r="K396" s="57">
        <v>147.97999999999999</v>
      </c>
      <c r="M396" s="136">
        <v>64.402622862269993</v>
      </c>
      <c r="N396" s="136">
        <v>60.7571913795</v>
      </c>
      <c r="O396" s="129">
        <f t="shared" si="310"/>
        <v>3.6454314827699998</v>
      </c>
      <c r="P396" s="132">
        <f t="shared" si="301"/>
        <v>64.402622862269993</v>
      </c>
      <c r="Q396" s="129">
        <f t="shared" si="302"/>
        <v>8.372340972095099</v>
      </c>
      <c r="R396" s="132">
        <f t="shared" si="303"/>
        <v>72.774963834365096</v>
      </c>
      <c r="S396" s="136">
        <v>72.774963834365096</v>
      </c>
      <c r="T396" s="129">
        <f t="shared" si="304"/>
        <v>7.2774963834365094</v>
      </c>
      <c r="U396" s="133">
        <f t="shared" si="305"/>
        <v>80.05246021780161</v>
      </c>
      <c r="V396" s="136">
        <v>80.05246021780161</v>
      </c>
      <c r="W396" s="129">
        <f t="shared" si="306"/>
        <v>4.8031476130680968</v>
      </c>
      <c r="X396" s="132">
        <f t="shared" si="307"/>
        <v>84.855607830869701</v>
      </c>
      <c r="Y396" s="136">
        <v>84.855607830869701</v>
      </c>
      <c r="Z396" s="129">
        <f t="shared" si="298"/>
        <v>6.7884486264695765</v>
      </c>
      <c r="AA396" s="132">
        <f t="shared" si="299"/>
        <v>91.644056457339275</v>
      </c>
      <c r="AB396" s="132">
        <f t="shared" si="311"/>
        <v>361.34278650441337</v>
      </c>
      <c r="AC396" s="136">
        <v>91.644056457339275</v>
      </c>
      <c r="AD396" s="129">
        <f t="shared" si="296"/>
        <v>9.1644056457339271</v>
      </c>
      <c r="AE396" s="134">
        <f t="shared" si="297"/>
        <v>100.8084621030732</v>
      </c>
      <c r="AF396" s="136">
        <v>107.86505445028833</v>
      </c>
      <c r="AG396" s="136">
        <v>100.8084621030732</v>
      </c>
      <c r="AH396" s="129">
        <f t="shared" si="288"/>
        <v>7.0565923472151235</v>
      </c>
      <c r="AI396" s="132">
        <f t="shared" si="289"/>
        <v>107.86505445028833</v>
      </c>
      <c r="AK396" s="132">
        <f t="shared" si="280"/>
        <v>16.179758167543248</v>
      </c>
      <c r="AL396" s="134">
        <f t="shared" si="281"/>
        <v>124.04481261783158</v>
      </c>
      <c r="AM396" s="129">
        <f t="shared" si="282"/>
        <v>28.907422920353071</v>
      </c>
      <c r="AN396" s="134">
        <f t="shared" si="283"/>
        <v>390.25020942476647</v>
      </c>
      <c r="AP396" s="136">
        <v>133.9683976272581</v>
      </c>
      <c r="AQ396" s="129">
        <f t="shared" si="284"/>
        <v>9.3777878339080658</v>
      </c>
      <c r="AR396" s="134">
        <f t="shared" si="285"/>
        <v>143.34618546116616</v>
      </c>
      <c r="AS396" s="136">
        <v>154.81388029805944</v>
      </c>
      <c r="AT396" s="136">
        <v>143.34618546116616</v>
      </c>
      <c r="AU396" s="129">
        <f t="shared" si="243"/>
        <v>11.467694836893292</v>
      </c>
      <c r="AV396" s="134">
        <f t="shared" si="244"/>
        <v>154.81388029805944</v>
      </c>
      <c r="AW396" s="135">
        <f t="shared" si="245"/>
        <v>12.385110423844756</v>
      </c>
      <c r="AX396" s="135">
        <f t="shared" si="246"/>
        <v>167.19899072190421</v>
      </c>
      <c r="AY396" s="136">
        <v>167.19899072190421</v>
      </c>
      <c r="AZ396" s="135">
        <f t="shared" si="247"/>
        <v>15.047909164971379</v>
      </c>
      <c r="BA396" s="135">
        <f t="shared" si="248"/>
        <v>182.24689988687558</v>
      </c>
      <c r="BB396" s="136">
        <v>182.24689988687558</v>
      </c>
      <c r="BC396" s="135">
        <f t="shared" si="239"/>
        <v>16.402220989818804</v>
      </c>
      <c r="BD396" s="135">
        <f t="shared" si="240"/>
        <v>198.64912087669438</v>
      </c>
      <c r="BE396" s="136">
        <v>198.64912087669438</v>
      </c>
      <c r="BF396" s="135">
        <f t="shared" si="241"/>
        <v>17.878420878902492</v>
      </c>
      <c r="BG396" s="135">
        <f t="shared" si="242"/>
        <v>216.52754175559687</v>
      </c>
      <c r="BH396" s="136">
        <v>242.51084676626849</v>
      </c>
      <c r="BI396" s="136">
        <v>216.52754175559687</v>
      </c>
      <c r="BJ396" s="135">
        <f t="shared" si="235"/>
        <v>25.983305010671625</v>
      </c>
      <c r="BK396" s="135">
        <f t="shared" si="236"/>
        <v>242.51084676626849</v>
      </c>
      <c r="BL396" s="135">
        <f t="shared" si="237"/>
        <v>9.7004338706507394</v>
      </c>
      <c r="BM396" s="135">
        <f t="shared" si="238"/>
        <v>252.21128063691921</v>
      </c>
      <c r="BN396" s="136">
        <v>264.82184466876515</v>
      </c>
      <c r="BO396" s="136">
        <v>252.21128063691921</v>
      </c>
      <c r="BP396" s="135">
        <f t="shared" si="290"/>
        <v>12.610564031845961</v>
      </c>
      <c r="BQ396" s="135">
        <f t="shared" si="291"/>
        <v>264.82184466876515</v>
      </c>
      <c r="BR396" s="135">
        <f t="shared" si="292"/>
        <v>34.426839806939469</v>
      </c>
      <c r="BS396" s="135">
        <f t="shared" si="293"/>
        <v>299.24868447570464</v>
      </c>
      <c r="BT396" s="136">
        <v>314.21111869948987</v>
      </c>
      <c r="BU396" s="129">
        <f t="shared" si="286"/>
        <v>47.131667804923481</v>
      </c>
      <c r="BV396" s="136">
        <v>299.24868447570464</v>
      </c>
      <c r="BW396" s="135">
        <f t="shared" si="294"/>
        <v>14.962434223785232</v>
      </c>
      <c r="BX396" s="135">
        <f t="shared" si="295"/>
        <v>314.21111869948987</v>
      </c>
      <c r="BY396" s="132">
        <f t="shared" si="287"/>
        <v>361.34278650441337</v>
      </c>
    </row>
    <row r="397" spans="1:77" ht="16.5" customHeight="1" x14ac:dyDescent="0.3">
      <c r="A397" s="5"/>
      <c r="B397" s="339" t="s">
        <v>650</v>
      </c>
      <c r="C397" s="451">
        <v>1274</v>
      </c>
      <c r="D397" s="452" t="s">
        <v>651</v>
      </c>
      <c r="E397" s="444" t="s">
        <v>653</v>
      </c>
      <c r="F397" s="445">
        <v>29</v>
      </c>
      <c r="G397" s="445">
        <v>46</v>
      </c>
      <c r="H397" s="445">
        <v>13.4</v>
      </c>
      <c r="I397" s="446"/>
      <c r="J397" s="340">
        <f>K393*$K$6</f>
        <v>9471.8335200000001</v>
      </c>
      <c r="K397" s="57">
        <v>200.34980381139286</v>
      </c>
      <c r="M397" s="137">
        <v>82.681274544000019</v>
      </c>
      <c r="N397" s="137">
        <v>78.001202400000011</v>
      </c>
      <c r="O397" s="129">
        <f t="shared" si="310"/>
        <v>4.6800721440000004</v>
      </c>
      <c r="P397" s="132">
        <f t="shared" si="301"/>
        <v>82.681274544000019</v>
      </c>
      <c r="Q397" s="129">
        <f t="shared" si="302"/>
        <v>10.748565690720001</v>
      </c>
      <c r="R397" s="132">
        <f t="shared" si="303"/>
        <v>93.429840234720018</v>
      </c>
      <c r="S397" s="137">
        <v>93.429840234720018</v>
      </c>
      <c r="T397" s="129">
        <f t="shared" si="304"/>
        <v>9.3429840234720025</v>
      </c>
      <c r="U397" s="133">
        <f t="shared" si="305"/>
        <v>102.77282425819202</v>
      </c>
      <c r="V397" s="137">
        <v>102.77282425819202</v>
      </c>
      <c r="W397" s="129">
        <f t="shared" si="306"/>
        <v>6.1663694554915205</v>
      </c>
      <c r="X397" s="132">
        <f t="shared" si="307"/>
        <v>108.93919371368354</v>
      </c>
      <c r="Y397" s="137">
        <v>108.93919371368354</v>
      </c>
      <c r="Z397" s="129">
        <f t="shared" si="298"/>
        <v>8.7151354970946837</v>
      </c>
      <c r="AA397" s="132">
        <f t="shared" si="299"/>
        <v>117.65432921077822</v>
      </c>
      <c r="AB397" s="132">
        <f t="shared" si="311"/>
        <v>463.8985309551465</v>
      </c>
      <c r="AC397" s="137">
        <v>117.65432921077822</v>
      </c>
      <c r="AD397" s="129">
        <f t="shared" si="296"/>
        <v>11.765432921077821</v>
      </c>
      <c r="AE397" s="134">
        <f t="shared" si="297"/>
        <v>129.41976213185603</v>
      </c>
      <c r="AF397" s="137">
        <v>138.47914548108596</v>
      </c>
      <c r="AG397" s="137">
        <v>129.41976213185603</v>
      </c>
      <c r="AH397" s="129">
        <f t="shared" si="288"/>
        <v>9.0593833492299236</v>
      </c>
      <c r="AI397" s="132">
        <f t="shared" si="289"/>
        <v>138.47914548108596</v>
      </c>
      <c r="AK397" s="132">
        <f t="shared" si="280"/>
        <v>20.771871822162897</v>
      </c>
      <c r="AL397" s="134">
        <f t="shared" si="281"/>
        <v>159.25101730324886</v>
      </c>
      <c r="AM397" s="129">
        <f t="shared" si="282"/>
        <v>37.111882476411722</v>
      </c>
      <c r="AN397" s="134">
        <f t="shared" si="283"/>
        <v>501.01041343155822</v>
      </c>
      <c r="AP397" s="137">
        <v>171.99109868750878</v>
      </c>
      <c r="AQ397" s="129">
        <f t="shared" si="284"/>
        <v>12.039376908125615</v>
      </c>
      <c r="AR397" s="134">
        <f t="shared" si="285"/>
        <v>184.03047559563439</v>
      </c>
      <c r="AS397" s="137">
        <v>198.75291364328513</v>
      </c>
      <c r="AT397" s="137">
        <v>184.03047559563439</v>
      </c>
      <c r="AU397" s="129">
        <f t="shared" si="243"/>
        <v>14.722438047650751</v>
      </c>
      <c r="AV397" s="134">
        <f t="shared" si="244"/>
        <v>198.75291364328513</v>
      </c>
      <c r="AW397" s="135">
        <f t="shared" si="245"/>
        <v>15.900233091462811</v>
      </c>
      <c r="AX397" s="135">
        <f t="shared" si="246"/>
        <v>214.65314673474793</v>
      </c>
      <c r="AY397" s="137">
        <v>214.65314673474793</v>
      </c>
      <c r="AZ397" s="135">
        <f t="shared" si="247"/>
        <v>19.318783206127314</v>
      </c>
      <c r="BA397" s="135">
        <f t="shared" si="248"/>
        <v>233.97192994087524</v>
      </c>
      <c r="BB397" s="137">
        <v>233.97192994087524</v>
      </c>
      <c r="BC397" s="135">
        <f t="shared" si="239"/>
        <v>21.057473694678773</v>
      </c>
      <c r="BD397" s="135">
        <f t="shared" si="240"/>
        <v>255.02940363555402</v>
      </c>
      <c r="BE397" s="137">
        <v>255.02940363555402</v>
      </c>
      <c r="BF397" s="135">
        <f t="shared" si="241"/>
        <v>22.952646327199858</v>
      </c>
      <c r="BG397" s="135">
        <f t="shared" si="242"/>
        <v>277.98204996275388</v>
      </c>
      <c r="BH397" s="137">
        <v>311.33989595828433</v>
      </c>
      <c r="BI397" s="137">
        <v>277.98204996275388</v>
      </c>
      <c r="BJ397" s="135">
        <f t="shared" si="235"/>
        <v>33.357845995530468</v>
      </c>
      <c r="BK397" s="135">
        <f t="shared" si="236"/>
        <v>311.33989595828433</v>
      </c>
      <c r="BL397" s="135">
        <f t="shared" si="237"/>
        <v>12.453595838331374</v>
      </c>
      <c r="BM397" s="135">
        <f t="shared" si="238"/>
        <v>323.79349179661568</v>
      </c>
      <c r="BN397" s="137">
        <v>339.98316638644644</v>
      </c>
      <c r="BO397" s="137">
        <v>323.79349179661568</v>
      </c>
      <c r="BP397" s="135">
        <f t="shared" si="290"/>
        <v>16.189674589830783</v>
      </c>
      <c r="BQ397" s="135">
        <f t="shared" si="291"/>
        <v>339.98316638644644</v>
      </c>
      <c r="BR397" s="135">
        <f t="shared" si="292"/>
        <v>44.197811630238036</v>
      </c>
      <c r="BS397" s="135">
        <f t="shared" si="293"/>
        <v>384.18097801668449</v>
      </c>
      <c r="BT397" s="137">
        <v>403.3900269175187</v>
      </c>
      <c r="BU397" s="129">
        <f t="shared" si="286"/>
        <v>60.508504037627809</v>
      </c>
      <c r="BV397" s="137">
        <v>384.18097801668449</v>
      </c>
      <c r="BW397" s="135">
        <f t="shared" si="294"/>
        <v>19.209048900834226</v>
      </c>
      <c r="BX397" s="135">
        <f t="shared" si="295"/>
        <v>403.3900269175187</v>
      </c>
      <c r="BY397" s="132">
        <f t="shared" si="287"/>
        <v>463.8985309551465</v>
      </c>
    </row>
    <row r="398" spans="1:77" ht="16.5" customHeight="1" thickBot="1" x14ac:dyDescent="0.35">
      <c r="A398" s="5"/>
      <c r="B398" s="281" t="s">
        <v>654</v>
      </c>
      <c r="C398" s="350">
        <v>1275</v>
      </c>
      <c r="D398" s="352" t="s">
        <v>651</v>
      </c>
      <c r="E398" s="352" t="s">
        <v>655</v>
      </c>
      <c r="F398" s="361">
        <v>16</v>
      </c>
      <c r="G398" s="361">
        <v>23.5</v>
      </c>
      <c r="H398" s="361">
        <v>30</v>
      </c>
      <c r="I398" s="362"/>
      <c r="J398" s="94">
        <f>K394*$K$6</f>
        <v>6788.1473560000004</v>
      </c>
      <c r="K398" s="57">
        <v>199.79770640077686</v>
      </c>
      <c r="M398" s="139"/>
      <c r="N398" s="139"/>
      <c r="P398" s="132"/>
      <c r="R398" s="132"/>
      <c r="S398" s="139"/>
      <c r="U398" s="133"/>
      <c r="V398" s="139"/>
      <c r="X398" s="132"/>
      <c r="Y398" s="173">
        <v>800</v>
      </c>
      <c r="Z398" s="129">
        <f t="shared" si="298"/>
        <v>64</v>
      </c>
      <c r="AA398" s="132">
        <f t="shared" si="299"/>
        <v>864</v>
      </c>
      <c r="AB398" s="132">
        <f t="shared" si="311"/>
        <v>3244.4350102500002</v>
      </c>
      <c r="AC398" s="171">
        <v>864</v>
      </c>
      <c r="AD398" s="129">
        <f t="shared" si="296"/>
        <v>86.4</v>
      </c>
      <c r="AE398" s="134">
        <f t="shared" si="297"/>
        <v>950.4</v>
      </c>
      <c r="AF398" s="171">
        <v>1016.928</v>
      </c>
      <c r="AG398" s="171">
        <v>950.4</v>
      </c>
      <c r="AH398" s="129">
        <f t="shared" si="288"/>
        <v>66.527999999999992</v>
      </c>
      <c r="AI398" s="132">
        <f t="shared" si="289"/>
        <v>1016.928</v>
      </c>
      <c r="AK398" s="132">
        <f t="shared" si="280"/>
        <v>152.53919999999999</v>
      </c>
      <c r="AL398" s="134">
        <f t="shared" si="281"/>
        <v>1169.4672</v>
      </c>
      <c r="AM398" s="129">
        <f t="shared" si="282"/>
        <v>259.55480082000003</v>
      </c>
      <c r="AN398" s="134">
        <f t="shared" si="283"/>
        <v>3503.9898110700001</v>
      </c>
      <c r="AP398" s="171">
        <v>1263.024576</v>
      </c>
      <c r="AQ398" s="129">
        <f t="shared" si="284"/>
        <v>88.411720320000001</v>
      </c>
      <c r="AR398" s="134">
        <f t="shared" si="285"/>
        <v>1351.4362963200001</v>
      </c>
      <c r="AS398" s="171">
        <v>1459.5512000256001</v>
      </c>
      <c r="AT398" s="171">
        <v>1351.4362963200001</v>
      </c>
      <c r="AU398" s="129">
        <f t="shared" si="243"/>
        <v>108.11490370560001</v>
      </c>
      <c r="AV398" s="134">
        <f t="shared" si="244"/>
        <v>1459.5512000256001</v>
      </c>
      <c r="AW398" s="135">
        <f t="shared" si="245"/>
        <v>116.76409600204801</v>
      </c>
      <c r="AX398" s="135">
        <f t="shared" si="246"/>
        <v>1576.3152960276482</v>
      </c>
      <c r="AY398" s="171">
        <v>1576.3152960276482</v>
      </c>
      <c r="AZ398" s="135">
        <f t="shared" si="247"/>
        <v>141.86837664248833</v>
      </c>
      <c r="BA398" s="135">
        <f t="shared" si="248"/>
        <v>1718.1836726701365</v>
      </c>
      <c r="BB398" s="171">
        <v>1718.1836726701365</v>
      </c>
      <c r="BC398" s="135">
        <f t="shared" si="239"/>
        <v>154.63653054031229</v>
      </c>
      <c r="BD398" s="135">
        <f t="shared" si="240"/>
        <v>1872.8202032104489</v>
      </c>
      <c r="BE398" s="171">
        <v>1872.8202032104489</v>
      </c>
      <c r="BF398" s="135">
        <f t="shared" si="241"/>
        <v>168.55381828894039</v>
      </c>
      <c r="BG398" s="135">
        <f t="shared" si="242"/>
        <v>2041.3740214993893</v>
      </c>
      <c r="BH398" s="171">
        <v>2286.3389040793159</v>
      </c>
      <c r="BI398" s="171">
        <v>2041.3740214993893</v>
      </c>
      <c r="BJ398" s="135">
        <f t="shared" si="235"/>
        <v>244.96488257992672</v>
      </c>
      <c r="BK398" s="135">
        <f t="shared" si="236"/>
        <v>2286.3389040793159</v>
      </c>
      <c r="BL398" s="135">
        <f t="shared" si="237"/>
        <v>91.453556163172635</v>
      </c>
      <c r="BM398" s="135">
        <f t="shared" si="238"/>
        <v>2377.7924602424887</v>
      </c>
      <c r="BN398" s="154">
        <v>2377.79</v>
      </c>
      <c r="BO398" s="154">
        <v>2377.7924602424887</v>
      </c>
      <c r="BP398" s="135">
        <f t="shared" si="290"/>
        <v>118.88962301212443</v>
      </c>
      <c r="BQ398" s="135">
        <f t="shared" si="291"/>
        <v>2496.6820832546132</v>
      </c>
      <c r="BR398" s="135">
        <f t="shared" si="292"/>
        <v>309.11269999999996</v>
      </c>
      <c r="BS398" s="135">
        <f t="shared" si="293"/>
        <v>2686.9027000000001</v>
      </c>
      <c r="BT398" s="154">
        <v>2821.2478350000001</v>
      </c>
      <c r="BU398" s="129">
        <f t="shared" si="286"/>
        <v>423.18717525</v>
      </c>
      <c r="BV398" s="154">
        <v>2686.9027000000001</v>
      </c>
      <c r="BW398" s="135">
        <f t="shared" si="294"/>
        <v>134.34513500000003</v>
      </c>
      <c r="BX398" s="135">
        <f t="shared" si="295"/>
        <v>2821.2478350000001</v>
      </c>
      <c r="BY398" s="132">
        <f t="shared" si="287"/>
        <v>3244.4350102500002</v>
      </c>
    </row>
    <row r="399" spans="1:77" ht="16.5" customHeight="1" thickBot="1" x14ac:dyDescent="0.35">
      <c r="A399" s="5"/>
      <c r="B399" s="507" t="s">
        <v>512</v>
      </c>
      <c r="C399" s="508"/>
      <c r="D399" s="508"/>
      <c r="E399" s="508"/>
      <c r="F399" s="508"/>
      <c r="G399" s="508"/>
      <c r="H399" s="508"/>
      <c r="I399" s="508"/>
      <c r="J399" s="509"/>
      <c r="K399" s="57">
        <v>161.571</v>
      </c>
      <c r="M399" s="139"/>
      <c r="N399" s="139"/>
      <c r="P399" s="132"/>
      <c r="R399" s="132"/>
      <c r="S399" s="139"/>
      <c r="U399" s="133"/>
      <c r="V399" s="139"/>
      <c r="X399" s="132"/>
      <c r="Y399" s="173"/>
      <c r="AA399" s="132"/>
      <c r="AB399" s="132"/>
      <c r="AC399" s="238"/>
      <c r="AE399" s="134"/>
      <c r="AF399" s="238"/>
      <c r="AG399" s="238"/>
      <c r="AI399" s="132"/>
      <c r="AK399" s="132"/>
      <c r="AL399" s="134"/>
      <c r="AN399" s="134"/>
      <c r="AP399" s="238"/>
      <c r="AR399" s="134"/>
      <c r="AS399" s="238"/>
      <c r="AT399" s="238"/>
      <c r="AV399" s="134"/>
      <c r="AW399" s="135"/>
      <c r="AX399" s="135"/>
      <c r="AY399" s="238"/>
      <c r="AZ399" s="135"/>
      <c r="BA399" s="135"/>
      <c r="BB399" s="238"/>
      <c r="BC399" s="135"/>
      <c r="BD399" s="135"/>
      <c r="BE399" s="238"/>
      <c r="BF399" s="135"/>
      <c r="BG399" s="135"/>
      <c r="BH399" s="238"/>
      <c r="BI399" s="238"/>
      <c r="BJ399" s="135"/>
      <c r="BK399" s="135"/>
      <c r="BL399" s="135"/>
      <c r="BM399" s="135"/>
      <c r="BN399" s="171"/>
      <c r="BO399" s="171"/>
      <c r="BP399" s="135">
        <f t="shared" ref="BP399:BP425" si="312">BO399/100*5</f>
        <v>0</v>
      </c>
      <c r="BQ399" s="135">
        <f t="shared" ref="BQ399:BQ425" si="313">BO399+BP399</f>
        <v>0</v>
      </c>
      <c r="BR399" s="135">
        <f t="shared" ref="BR399:BR425" si="314">BN399/100*13</f>
        <v>0</v>
      </c>
      <c r="BS399" s="135">
        <f t="shared" ref="BS399:BS425" si="315">BN399+BR399</f>
        <v>0</v>
      </c>
      <c r="BT399" s="171"/>
      <c r="BU399" s="129">
        <f t="shared" ref="BU399:BU425" si="316">BT399/100*15</f>
        <v>0</v>
      </c>
      <c r="BV399" s="171"/>
      <c r="BW399" s="135">
        <f t="shared" ref="BW399:BW425" si="317">BV399/100*5</f>
        <v>0</v>
      </c>
      <c r="BX399" s="135">
        <f t="shared" ref="BX399:BX425" si="318">BV399+BW399</f>
        <v>0</v>
      </c>
      <c r="BY399" s="132">
        <f t="shared" ref="BY399:BY425" si="319">BT399+BU399</f>
        <v>0</v>
      </c>
    </row>
    <row r="400" spans="1:77" ht="16.5" customHeight="1" thickTop="1" thickBot="1" x14ac:dyDescent="0.35">
      <c r="A400" s="5"/>
      <c r="B400" s="89" t="s">
        <v>469</v>
      </c>
      <c r="C400" s="103">
        <v>6864</v>
      </c>
      <c r="D400" s="104" t="s">
        <v>19</v>
      </c>
      <c r="E400" s="90" t="s">
        <v>137</v>
      </c>
      <c r="F400" s="105">
        <v>32</v>
      </c>
      <c r="G400" s="105">
        <v>47</v>
      </c>
      <c r="H400" s="105">
        <v>10</v>
      </c>
      <c r="I400" s="106" t="s">
        <v>8</v>
      </c>
      <c r="J400" s="91">
        <f>K396*$K$6</f>
        <v>4672.1397476319999</v>
      </c>
      <c r="K400" s="57">
        <v>314.60000000000002</v>
      </c>
      <c r="M400" s="194">
        <v>45.709621040000002</v>
      </c>
      <c r="N400" s="194">
        <v>43.122284000000001</v>
      </c>
      <c r="O400" s="129">
        <f t="shared" si="310"/>
        <v>2.58733704</v>
      </c>
      <c r="P400" s="132">
        <f t="shared" si="301"/>
        <v>45.709621040000002</v>
      </c>
      <c r="Q400" s="129">
        <f t="shared" si="302"/>
        <v>5.9422507352</v>
      </c>
      <c r="R400" s="132">
        <f t="shared" si="303"/>
        <v>51.6518717752</v>
      </c>
      <c r="S400" s="194">
        <v>51.6518717752</v>
      </c>
      <c r="T400" s="129">
        <f t="shared" si="304"/>
        <v>5.16518717752</v>
      </c>
      <c r="U400" s="133">
        <f t="shared" si="305"/>
        <v>56.817058952720004</v>
      </c>
      <c r="V400" s="194">
        <v>56.817058952720004</v>
      </c>
      <c r="W400" s="129">
        <f t="shared" si="306"/>
        <v>3.4090235371632001</v>
      </c>
      <c r="X400" s="132">
        <f t="shared" si="307"/>
        <v>60.226082489883204</v>
      </c>
      <c r="Y400" s="194">
        <v>60.226082489883204</v>
      </c>
      <c r="Z400" s="129">
        <f t="shared" si="298"/>
        <v>4.8180865991906563</v>
      </c>
      <c r="AA400" s="132">
        <f t="shared" si="299"/>
        <v>65.044169089073861</v>
      </c>
      <c r="AB400" s="132">
        <f>K407</f>
        <v>256.46225421559166</v>
      </c>
      <c r="AC400" s="194">
        <v>65.044169089073861</v>
      </c>
      <c r="AD400" s="129">
        <f t="shared" si="296"/>
        <v>6.5044169089073867</v>
      </c>
      <c r="AE400" s="134">
        <f t="shared" si="297"/>
        <v>71.548585997981249</v>
      </c>
      <c r="AF400" s="194">
        <v>76.55698701783993</v>
      </c>
      <c r="AG400" s="194">
        <v>71.548585997981249</v>
      </c>
      <c r="AH400" s="129">
        <f t="shared" si="288"/>
        <v>5.0084010198586872</v>
      </c>
      <c r="AI400" s="132">
        <f t="shared" si="289"/>
        <v>76.55698701783993</v>
      </c>
      <c r="AK400" s="132">
        <f t="shared" si="280"/>
        <v>11.483548052675989</v>
      </c>
      <c r="AL400" s="134">
        <f t="shared" si="281"/>
        <v>88.040535070515915</v>
      </c>
      <c r="AM400" s="129">
        <f t="shared" si="282"/>
        <v>20.516980337247332</v>
      </c>
      <c r="AN400" s="134">
        <f t="shared" si="283"/>
        <v>276.97923455283899</v>
      </c>
      <c r="AP400" s="194">
        <v>95.083777876157185</v>
      </c>
      <c r="AQ400" s="129">
        <f t="shared" si="284"/>
        <v>6.655864451331003</v>
      </c>
      <c r="AR400" s="134">
        <f t="shared" si="285"/>
        <v>101.73964232748818</v>
      </c>
      <c r="AS400" s="194">
        <v>109.87881371368724</v>
      </c>
      <c r="AT400" s="194">
        <v>101.73964232748818</v>
      </c>
      <c r="AU400" s="129">
        <f t="shared" si="243"/>
        <v>8.1391713861990542</v>
      </c>
      <c r="AV400" s="134">
        <f t="shared" si="244"/>
        <v>109.87881371368724</v>
      </c>
      <c r="AW400" s="135">
        <f t="shared" si="245"/>
        <v>8.7903050970949792</v>
      </c>
      <c r="AX400" s="135">
        <f t="shared" si="246"/>
        <v>118.66911881078221</v>
      </c>
      <c r="AY400" s="194">
        <v>118.66911881078221</v>
      </c>
      <c r="AZ400" s="135">
        <f t="shared" si="247"/>
        <v>10.6802206929704</v>
      </c>
      <c r="BA400" s="135">
        <f t="shared" si="248"/>
        <v>129.34933950375262</v>
      </c>
      <c r="BB400" s="194">
        <v>129.34933950375262</v>
      </c>
      <c r="BC400" s="135">
        <f t="shared" si="239"/>
        <v>11.641440555337736</v>
      </c>
      <c r="BD400" s="135">
        <f t="shared" si="240"/>
        <v>140.99078005909035</v>
      </c>
      <c r="BE400" s="194">
        <v>140.99078005909035</v>
      </c>
      <c r="BF400" s="135">
        <f t="shared" si="241"/>
        <v>12.689170205318133</v>
      </c>
      <c r="BG400" s="135">
        <f t="shared" si="242"/>
        <v>153.67995026440849</v>
      </c>
      <c r="BH400" s="194">
        <v>172.1215442961375</v>
      </c>
      <c r="BI400" s="194">
        <v>153.67995026440849</v>
      </c>
      <c r="BJ400" s="135">
        <f t="shared" ref="BJ400:BJ425" si="320">BI400/100*12</f>
        <v>18.441594031729018</v>
      </c>
      <c r="BK400" s="135">
        <f t="shared" ref="BK400:BK425" si="321">BI400+BJ400</f>
        <v>172.1215442961375</v>
      </c>
      <c r="BL400" s="135">
        <f t="shared" ref="BL400:BL425" si="322">BH400/100*4</f>
        <v>6.8848617718455003</v>
      </c>
      <c r="BM400" s="135">
        <f t="shared" ref="BM400:BM425" si="323">BH400+BL400</f>
        <v>179.00640606798299</v>
      </c>
      <c r="BN400" s="235">
        <v>187.95672637138213</v>
      </c>
      <c r="BO400" s="235">
        <v>179.00640606798299</v>
      </c>
      <c r="BP400" s="135">
        <f t="shared" si="312"/>
        <v>8.950320303399149</v>
      </c>
      <c r="BQ400" s="135">
        <f t="shared" si="313"/>
        <v>187.95672637138213</v>
      </c>
      <c r="BR400" s="135">
        <f t="shared" si="314"/>
        <v>24.434374428279675</v>
      </c>
      <c r="BS400" s="135">
        <f t="shared" si="315"/>
        <v>212.39110079966181</v>
      </c>
      <c r="BT400" s="235">
        <v>223.0106558396449</v>
      </c>
      <c r="BU400" s="129">
        <f t="shared" si="316"/>
        <v>33.45159837594673</v>
      </c>
      <c r="BV400" s="235">
        <v>212.39110079966181</v>
      </c>
      <c r="BW400" s="135">
        <f t="shared" si="317"/>
        <v>10.619555039983091</v>
      </c>
      <c r="BX400" s="135">
        <f t="shared" si="318"/>
        <v>223.0106558396449</v>
      </c>
      <c r="BY400" s="132">
        <f t="shared" si="319"/>
        <v>256.46225421559166</v>
      </c>
    </row>
    <row r="401" spans="1:77" ht="16.5" customHeight="1" thickTop="1" thickBot="1" x14ac:dyDescent="0.35">
      <c r="A401" s="5"/>
      <c r="B401" s="92" t="s">
        <v>476</v>
      </c>
      <c r="C401" s="95">
        <v>9912</v>
      </c>
      <c r="D401" s="324" t="s">
        <v>19</v>
      </c>
      <c r="E401" s="88" t="s">
        <v>585</v>
      </c>
      <c r="F401" s="96">
        <v>32</v>
      </c>
      <c r="G401" s="96">
        <v>42</v>
      </c>
      <c r="H401" s="96">
        <v>7</v>
      </c>
      <c r="I401" s="97" t="s">
        <v>8</v>
      </c>
      <c r="J401" s="93">
        <f>K397*$K$6</f>
        <v>6325.5999582205823</v>
      </c>
      <c r="K401" s="57">
        <v>302.23</v>
      </c>
      <c r="M401" s="194"/>
      <c r="N401" s="194"/>
      <c r="P401" s="132"/>
      <c r="R401" s="132"/>
      <c r="S401" s="194"/>
      <c r="U401" s="133"/>
      <c r="V401" s="194"/>
      <c r="X401" s="132"/>
      <c r="Y401" s="235"/>
      <c r="AA401" s="132"/>
      <c r="AB401" s="132"/>
      <c r="AC401" s="235"/>
      <c r="AE401" s="134"/>
      <c r="AF401" s="235"/>
      <c r="AG401" s="235"/>
      <c r="AI401" s="132"/>
      <c r="AK401" s="132"/>
      <c r="AL401" s="134"/>
      <c r="AN401" s="134"/>
      <c r="AP401" s="235"/>
      <c r="AR401" s="134"/>
      <c r="AS401" s="235"/>
      <c r="AT401" s="235"/>
      <c r="AV401" s="134"/>
      <c r="AW401" s="135"/>
      <c r="AX401" s="135"/>
      <c r="AY401" s="235"/>
      <c r="AZ401" s="135"/>
      <c r="BA401" s="135"/>
      <c r="BB401" s="235"/>
      <c r="BC401" s="135"/>
      <c r="BD401" s="135"/>
      <c r="BE401" s="235"/>
      <c r="BF401" s="135"/>
      <c r="BG401" s="135"/>
      <c r="BH401" s="235"/>
      <c r="BI401" s="235"/>
      <c r="BJ401" s="135"/>
      <c r="BK401" s="135"/>
      <c r="BL401" s="135"/>
      <c r="BM401" s="135"/>
      <c r="BN401" s="239"/>
      <c r="BO401" s="239"/>
      <c r="BP401" s="135">
        <f t="shared" si="312"/>
        <v>0</v>
      </c>
      <c r="BQ401" s="135">
        <f t="shared" si="313"/>
        <v>0</v>
      </c>
      <c r="BR401" s="135">
        <f t="shared" si="314"/>
        <v>0</v>
      </c>
      <c r="BS401" s="135">
        <f t="shared" si="315"/>
        <v>0</v>
      </c>
      <c r="BT401" s="239"/>
      <c r="BU401" s="129">
        <f t="shared" si="316"/>
        <v>0</v>
      </c>
      <c r="BV401" s="239"/>
      <c r="BW401" s="135">
        <f t="shared" si="317"/>
        <v>0</v>
      </c>
      <c r="BX401" s="135">
        <f t="shared" si="318"/>
        <v>0</v>
      </c>
      <c r="BY401" s="132">
        <f t="shared" si="319"/>
        <v>0</v>
      </c>
    </row>
    <row r="402" spans="1:77" ht="16.5" customHeight="1" thickTop="1" thickBot="1" x14ac:dyDescent="0.35">
      <c r="A402" s="5"/>
      <c r="B402" s="92" t="s">
        <v>612</v>
      </c>
      <c r="C402" s="99"/>
      <c r="D402" s="312" t="s">
        <v>19</v>
      </c>
      <c r="E402" s="100" t="s">
        <v>614</v>
      </c>
      <c r="F402" s="101">
        <v>32</v>
      </c>
      <c r="G402" s="101">
        <v>47</v>
      </c>
      <c r="H402" s="101" t="s">
        <v>613</v>
      </c>
      <c r="I402" s="102" t="s">
        <v>8</v>
      </c>
      <c r="J402" s="93">
        <f>K398*$K$6</f>
        <v>6308.1687090199894</v>
      </c>
      <c r="K402" s="57">
        <v>2219.7825089999997</v>
      </c>
      <c r="M402" s="194">
        <v>33.201352158809996</v>
      </c>
      <c r="N402" s="194">
        <v>31.322030338499999</v>
      </c>
      <c r="O402" s="129">
        <f t="shared" si="310"/>
        <v>1.8793218203099999</v>
      </c>
      <c r="P402" s="132">
        <f t="shared" si="301"/>
        <v>33.201352158809996</v>
      </c>
      <c r="Q402" s="129">
        <f t="shared" si="302"/>
        <v>4.3161757806452989</v>
      </c>
      <c r="R402" s="132">
        <f t="shared" si="303"/>
        <v>37.517527939455292</v>
      </c>
      <c r="S402" s="194">
        <v>37.517527939455292</v>
      </c>
      <c r="T402" s="129">
        <f t="shared" si="304"/>
        <v>3.7517527939455291</v>
      </c>
      <c r="U402" s="133">
        <f t="shared" si="305"/>
        <v>41.269280733400819</v>
      </c>
      <c r="V402" s="194">
        <v>41.269280733400819</v>
      </c>
      <c r="W402" s="129">
        <f t="shared" si="306"/>
        <v>2.4761568440040493</v>
      </c>
      <c r="X402" s="132">
        <f t="shared" si="307"/>
        <v>43.745437577404871</v>
      </c>
      <c r="Y402" s="235">
        <v>43.745437577404871</v>
      </c>
      <c r="Z402" s="129">
        <f t="shared" si="298"/>
        <v>3.4996350061923898</v>
      </c>
      <c r="AA402" s="132">
        <f t="shared" si="299"/>
        <v>47.245072583597263</v>
      </c>
      <c r="AB402" s="132">
        <f>K409</f>
        <v>186.28230608612614</v>
      </c>
      <c r="AC402" s="235">
        <v>47.245072583597263</v>
      </c>
      <c r="AD402" s="129">
        <f t="shared" si="296"/>
        <v>4.7245072583597265</v>
      </c>
      <c r="AE402" s="134">
        <f t="shared" si="297"/>
        <v>51.969579841956993</v>
      </c>
      <c r="AF402" s="235">
        <v>55.607450430893984</v>
      </c>
      <c r="AG402" s="235">
        <v>51.969579841956993</v>
      </c>
      <c r="AH402" s="129">
        <f t="shared" si="288"/>
        <v>3.6378705889369893</v>
      </c>
      <c r="AI402" s="132">
        <f t="shared" si="289"/>
        <v>55.607450430893984</v>
      </c>
      <c r="AK402" s="132">
        <f t="shared" si="280"/>
        <v>8.3411175646340965</v>
      </c>
      <c r="AL402" s="134">
        <f t="shared" si="281"/>
        <v>63.94856799552808</v>
      </c>
      <c r="AM402" s="129">
        <f t="shared" si="282"/>
        <v>14.902584486890092</v>
      </c>
      <c r="AN402" s="134">
        <f t="shared" si="283"/>
        <v>201.18489057301622</v>
      </c>
      <c r="AP402" s="235">
        <v>69.064453435170321</v>
      </c>
      <c r="AQ402" s="129">
        <f t="shared" si="284"/>
        <v>4.8345117404619229</v>
      </c>
      <c r="AR402" s="134">
        <f t="shared" si="285"/>
        <v>73.898965175632242</v>
      </c>
      <c r="AS402" s="235">
        <v>79.810882389682817</v>
      </c>
      <c r="AT402" s="235">
        <v>73.898965175632242</v>
      </c>
      <c r="AU402" s="129">
        <f t="shared" si="243"/>
        <v>5.9119172140505789</v>
      </c>
      <c r="AV402" s="134">
        <f t="shared" si="244"/>
        <v>79.810882389682817</v>
      </c>
      <c r="AW402" s="135">
        <f t="shared" si="245"/>
        <v>6.3848705911746251</v>
      </c>
      <c r="AX402" s="135">
        <f t="shared" si="246"/>
        <v>86.195752980857435</v>
      </c>
      <c r="AY402" s="235">
        <v>86.195752980857435</v>
      </c>
      <c r="AZ402" s="135">
        <f t="shared" si="247"/>
        <v>7.7576177682771688</v>
      </c>
      <c r="BA402" s="135">
        <f t="shared" si="248"/>
        <v>93.953370749134606</v>
      </c>
      <c r="BB402" s="235">
        <v>93.953370749134606</v>
      </c>
      <c r="BC402" s="135">
        <f t="shared" ref="BC402:BC425" si="324">BB402/100*9</f>
        <v>8.4558033674221136</v>
      </c>
      <c r="BD402" s="135">
        <f t="shared" ref="BD402:BD425" si="325">BB402+BC402</f>
        <v>102.40917411655673</v>
      </c>
      <c r="BE402" s="235">
        <v>102.40917411655673</v>
      </c>
      <c r="BF402" s="135">
        <f t="shared" ref="BF402:BF425" si="326">BE402/100*9</f>
        <v>9.2168256704901044</v>
      </c>
      <c r="BG402" s="135">
        <f t="shared" ref="BG402:BG425" si="327">BE402+BF402</f>
        <v>111.62599978704684</v>
      </c>
      <c r="BH402" s="235">
        <v>125.02111976149246</v>
      </c>
      <c r="BI402" s="235">
        <v>111.62599978704684</v>
      </c>
      <c r="BJ402" s="135">
        <f t="shared" si="320"/>
        <v>13.39511997444562</v>
      </c>
      <c r="BK402" s="135">
        <f t="shared" si="321"/>
        <v>125.02111976149246</v>
      </c>
      <c r="BL402" s="135">
        <f t="shared" si="322"/>
        <v>5.0008447904596984</v>
      </c>
      <c r="BM402" s="135">
        <f t="shared" si="323"/>
        <v>130.02196455195215</v>
      </c>
      <c r="BN402" s="235">
        <v>136.52306277954975</v>
      </c>
      <c r="BO402" s="235">
        <v>130.02196455195215</v>
      </c>
      <c r="BP402" s="135">
        <f t="shared" si="312"/>
        <v>6.5010982275976081</v>
      </c>
      <c r="BQ402" s="135">
        <f t="shared" si="313"/>
        <v>136.52306277954975</v>
      </c>
      <c r="BR402" s="135">
        <f t="shared" si="314"/>
        <v>17.747998161341467</v>
      </c>
      <c r="BS402" s="135">
        <f t="shared" si="315"/>
        <v>154.2710609408912</v>
      </c>
      <c r="BT402" s="235">
        <v>161.98461398793577</v>
      </c>
      <c r="BU402" s="129">
        <f t="shared" si="316"/>
        <v>24.297692098190367</v>
      </c>
      <c r="BV402" s="235">
        <v>154.2710609408912</v>
      </c>
      <c r="BW402" s="135">
        <f t="shared" si="317"/>
        <v>7.7135530470445604</v>
      </c>
      <c r="BX402" s="135">
        <f t="shared" si="318"/>
        <v>161.98461398793577</v>
      </c>
      <c r="BY402" s="132">
        <f t="shared" si="319"/>
        <v>186.28230608612614</v>
      </c>
    </row>
    <row r="403" spans="1:77" ht="16.5" customHeight="1" thickTop="1" thickBot="1" x14ac:dyDescent="0.35">
      <c r="A403" s="5"/>
      <c r="B403" s="92" t="s">
        <v>750</v>
      </c>
      <c r="C403" s="99" t="s">
        <v>751</v>
      </c>
      <c r="D403" s="312" t="s">
        <v>19</v>
      </c>
      <c r="E403" s="100" t="s">
        <v>754</v>
      </c>
      <c r="F403" s="101">
        <v>24</v>
      </c>
      <c r="G403" s="101">
        <v>39</v>
      </c>
      <c r="H403" s="101">
        <v>8</v>
      </c>
      <c r="I403" s="102" t="s">
        <v>9</v>
      </c>
      <c r="J403" s="337">
        <f>K399*$K$6</f>
        <v>5101.2453788663997</v>
      </c>
      <c r="K403" s="57">
        <v>361.34278650441337</v>
      </c>
      <c r="M403" s="139"/>
      <c r="N403" s="139"/>
      <c r="P403" s="132"/>
      <c r="R403" s="132"/>
      <c r="S403" s="139"/>
      <c r="U403" s="133"/>
      <c r="V403" s="139"/>
      <c r="X403" s="132"/>
      <c r="Y403" s="171">
        <v>300</v>
      </c>
      <c r="Z403" s="129">
        <f t="shared" si="298"/>
        <v>24</v>
      </c>
      <c r="AA403" s="132">
        <f t="shared" si="299"/>
        <v>324</v>
      </c>
      <c r="AB403" s="132">
        <f>K410</f>
        <v>1402.097</v>
      </c>
      <c r="AC403" s="171">
        <v>324</v>
      </c>
      <c r="AD403" s="129">
        <f t="shared" si="296"/>
        <v>32.400000000000006</v>
      </c>
      <c r="AE403" s="134">
        <f t="shared" si="297"/>
        <v>356.4</v>
      </c>
      <c r="AF403" s="171">
        <v>381.34799999999996</v>
      </c>
      <c r="AG403" s="171">
        <v>356.4</v>
      </c>
      <c r="AH403" s="129">
        <f t="shared" si="288"/>
        <v>24.947999999999997</v>
      </c>
      <c r="AI403" s="132">
        <f t="shared" si="289"/>
        <v>381.34799999999996</v>
      </c>
      <c r="AK403" s="132">
        <f t="shared" si="280"/>
        <v>57.202199999999998</v>
      </c>
      <c r="AL403" s="134">
        <f t="shared" si="281"/>
        <v>438.55019999999996</v>
      </c>
      <c r="AM403" s="129">
        <f t="shared" si="282"/>
        <v>112.16776</v>
      </c>
      <c r="AN403" s="134">
        <f t="shared" si="283"/>
        <v>1514.26476</v>
      </c>
      <c r="AP403" s="171">
        <v>473.63421599999998</v>
      </c>
      <c r="AQ403" s="129">
        <f t="shared" si="284"/>
        <v>33.154395119999997</v>
      </c>
      <c r="AR403" s="134">
        <f t="shared" si="285"/>
        <v>506.78861111999998</v>
      </c>
      <c r="AS403" s="171">
        <v>547.33170000960001</v>
      </c>
      <c r="AT403" s="171">
        <v>506.78861111999998</v>
      </c>
      <c r="AU403" s="129">
        <f t="shared" si="243"/>
        <v>40.5430888896</v>
      </c>
      <c r="AV403" s="134">
        <f t="shared" si="244"/>
        <v>547.33170000960001</v>
      </c>
      <c r="AW403" s="135">
        <f t="shared" si="245"/>
        <v>43.786536000768002</v>
      </c>
      <c r="AX403" s="135">
        <f t="shared" si="246"/>
        <v>591.11823601036804</v>
      </c>
      <c r="AY403" s="171">
        <v>591.11823601036804</v>
      </c>
      <c r="AZ403" s="135">
        <f t="shared" ref="AZ403:AZ425" si="328">AY403/100*9</f>
        <v>53.200641240933123</v>
      </c>
      <c r="BA403" s="135">
        <f t="shared" ref="BA403:BA425" si="329">AY403+AZ403</f>
        <v>644.31887725130116</v>
      </c>
      <c r="BB403" s="171">
        <v>644.31887725130116</v>
      </c>
      <c r="BC403" s="135">
        <f t="shared" si="324"/>
        <v>57.988698952617106</v>
      </c>
      <c r="BD403" s="135">
        <f t="shared" si="325"/>
        <v>702.3075762039183</v>
      </c>
      <c r="BE403" s="171">
        <v>702.3075762039183</v>
      </c>
      <c r="BF403" s="135">
        <f t="shared" si="326"/>
        <v>63.20768185835265</v>
      </c>
      <c r="BG403" s="135">
        <f t="shared" si="327"/>
        <v>765.51525806227096</v>
      </c>
      <c r="BH403" s="171">
        <v>857.3770890297435</v>
      </c>
      <c r="BI403" s="171">
        <v>765.51525806227096</v>
      </c>
      <c r="BJ403" s="135">
        <f t="shared" si="320"/>
        <v>91.861830967472514</v>
      </c>
      <c r="BK403" s="135">
        <f t="shared" si="321"/>
        <v>857.3770890297435</v>
      </c>
      <c r="BL403" s="135">
        <f t="shared" si="322"/>
        <v>34.295083561189742</v>
      </c>
      <c r="BM403" s="135">
        <f t="shared" si="323"/>
        <v>891.6721725909332</v>
      </c>
      <c r="BN403" s="154">
        <v>936.25578122047989</v>
      </c>
      <c r="BO403" s="154">
        <v>891.6721725909332</v>
      </c>
      <c r="BP403" s="135">
        <f t="shared" si="312"/>
        <v>44.58360862954666</v>
      </c>
      <c r="BQ403" s="135">
        <f t="shared" si="313"/>
        <v>936.25578122047989</v>
      </c>
      <c r="BR403" s="135">
        <f t="shared" si="314"/>
        <v>121.71325155866238</v>
      </c>
      <c r="BS403" s="135">
        <f t="shared" si="315"/>
        <v>1057.9690327791423</v>
      </c>
      <c r="BT403" s="154">
        <v>1110.8674844180994</v>
      </c>
      <c r="BU403" s="129">
        <f t="shared" si="316"/>
        <v>166.63012266271491</v>
      </c>
      <c r="BV403" s="154">
        <v>1057.9690327791423</v>
      </c>
      <c r="BW403" s="135">
        <f t="shared" si="317"/>
        <v>52.898451638957113</v>
      </c>
      <c r="BX403" s="135">
        <f t="shared" si="318"/>
        <v>1110.8674844180994</v>
      </c>
      <c r="BY403" s="132">
        <f t="shared" si="319"/>
        <v>1277.4976070808143</v>
      </c>
    </row>
    <row r="404" spans="1:77" ht="16.5" customHeight="1" thickTop="1" thickBot="1" x14ac:dyDescent="0.35">
      <c r="A404" s="5"/>
      <c r="B404" s="92" t="s">
        <v>752</v>
      </c>
      <c r="C404" s="350" t="s">
        <v>753</v>
      </c>
      <c r="D404" s="369" t="s">
        <v>19</v>
      </c>
      <c r="E404" s="487" t="s">
        <v>755</v>
      </c>
      <c r="F404" s="361">
        <v>36</v>
      </c>
      <c r="G404" s="361">
        <v>46</v>
      </c>
      <c r="H404" s="361">
        <v>7</v>
      </c>
      <c r="I404" s="362" t="s">
        <v>8</v>
      </c>
      <c r="J404" s="368">
        <f>K408*$K$6</f>
        <v>6016.8559524663997</v>
      </c>
      <c r="K404" s="57">
        <v>463.8985309551465</v>
      </c>
      <c r="M404" s="139"/>
      <c r="N404" s="139"/>
      <c r="P404" s="132"/>
      <c r="R404" s="132"/>
      <c r="S404" s="139"/>
      <c r="U404" s="133"/>
      <c r="V404" s="139"/>
      <c r="X404" s="132"/>
      <c r="Y404" s="173"/>
      <c r="AA404" s="132"/>
      <c r="AB404" s="132"/>
      <c r="AC404" s="173"/>
      <c r="AE404" s="134"/>
      <c r="AF404" s="173"/>
      <c r="AG404" s="173"/>
      <c r="AI404" s="132"/>
      <c r="AK404" s="132"/>
      <c r="AL404" s="134"/>
      <c r="AN404" s="134"/>
      <c r="AP404" s="173"/>
      <c r="AR404" s="134"/>
      <c r="AS404" s="173"/>
      <c r="AT404" s="173"/>
      <c r="AV404" s="134"/>
      <c r="AW404" s="135"/>
      <c r="AX404" s="135"/>
      <c r="AY404" s="173"/>
      <c r="AZ404" s="135"/>
      <c r="BA404" s="135"/>
      <c r="BB404" s="173"/>
      <c r="BC404" s="135"/>
      <c r="BD404" s="135"/>
      <c r="BE404" s="173"/>
      <c r="BF404" s="135"/>
      <c r="BG404" s="135"/>
      <c r="BH404" s="173"/>
      <c r="BI404" s="173"/>
      <c r="BJ404" s="135"/>
      <c r="BK404" s="135"/>
      <c r="BL404" s="135"/>
      <c r="BM404" s="135"/>
      <c r="BN404" s="181"/>
      <c r="BO404" s="181"/>
      <c r="BP404" s="135">
        <f t="shared" si="312"/>
        <v>0</v>
      </c>
      <c r="BQ404" s="135">
        <f t="shared" si="313"/>
        <v>0</v>
      </c>
      <c r="BR404" s="135">
        <f t="shared" si="314"/>
        <v>0</v>
      </c>
      <c r="BS404" s="135">
        <f t="shared" si="315"/>
        <v>0</v>
      </c>
      <c r="BT404" s="181"/>
      <c r="BU404" s="129">
        <f t="shared" si="316"/>
        <v>0</v>
      </c>
      <c r="BV404" s="181"/>
      <c r="BW404" s="135">
        <f t="shared" si="317"/>
        <v>0</v>
      </c>
      <c r="BX404" s="135">
        <f t="shared" si="318"/>
        <v>0</v>
      </c>
      <c r="BY404" s="132">
        <f t="shared" si="319"/>
        <v>0</v>
      </c>
    </row>
    <row r="405" spans="1:77" ht="16.5" customHeight="1" x14ac:dyDescent="0.3">
      <c r="A405" s="5"/>
      <c r="B405" s="89" t="s">
        <v>470</v>
      </c>
      <c r="C405" s="103">
        <v>6863</v>
      </c>
      <c r="D405" s="104" t="s">
        <v>16</v>
      </c>
      <c r="E405" s="90" t="s">
        <v>98</v>
      </c>
      <c r="F405" s="105">
        <v>85</v>
      </c>
      <c r="G405" s="105">
        <v>105</v>
      </c>
      <c r="H405" s="105">
        <v>12</v>
      </c>
      <c r="I405" s="106" t="s">
        <v>9</v>
      </c>
      <c r="J405" s="91">
        <f t="shared" ref="J405:J412" si="330">K400*$K$6</f>
        <v>9932.7960846400001</v>
      </c>
      <c r="K405" s="57">
        <v>3244.4350102500002</v>
      </c>
      <c r="M405" s="131">
        <v>24.910661439999998</v>
      </c>
      <c r="N405" s="131">
        <v>23.500623999999998</v>
      </c>
      <c r="O405" s="129">
        <f t="shared" si="310"/>
        <v>1.41003744</v>
      </c>
      <c r="P405" s="132">
        <f t="shared" si="301"/>
        <v>24.910661439999998</v>
      </c>
      <c r="Q405" s="129">
        <f t="shared" si="302"/>
        <v>3.2383859871999996</v>
      </c>
      <c r="R405" s="132">
        <f t="shared" si="303"/>
        <v>28.149047427199999</v>
      </c>
      <c r="S405" s="131">
        <v>28.149047427199999</v>
      </c>
      <c r="T405" s="129">
        <f t="shared" si="304"/>
        <v>2.8149047427199996</v>
      </c>
      <c r="U405" s="133">
        <f t="shared" si="305"/>
        <v>30.963952169919999</v>
      </c>
      <c r="V405" s="131">
        <v>30.963952169919999</v>
      </c>
      <c r="W405" s="129">
        <f t="shared" si="306"/>
        <v>1.8578371301951999</v>
      </c>
      <c r="X405" s="132">
        <f t="shared" si="307"/>
        <v>32.821789300115199</v>
      </c>
      <c r="Y405" s="131">
        <v>32.821789300115199</v>
      </c>
      <c r="Z405" s="129">
        <f t="shared" si="298"/>
        <v>2.625743144009216</v>
      </c>
      <c r="AA405" s="132">
        <f t="shared" si="299"/>
        <v>35.447532444124413</v>
      </c>
      <c r="AB405" s="132">
        <f t="shared" ref="AB405:AB410" si="331">K412</f>
        <v>139.76585763669277</v>
      </c>
      <c r="AC405" s="131">
        <v>35.447532444124413</v>
      </c>
      <c r="AD405" s="129">
        <f t="shared" si="296"/>
        <v>3.5447532444124414</v>
      </c>
      <c r="AE405" s="134">
        <f t="shared" si="297"/>
        <v>38.992285688536853</v>
      </c>
      <c r="AF405" s="131">
        <v>41.721745686734437</v>
      </c>
      <c r="AG405" s="131">
        <v>38.992285688536853</v>
      </c>
      <c r="AH405" s="129">
        <f t="shared" si="288"/>
        <v>2.72945999819758</v>
      </c>
      <c r="AI405" s="132">
        <f t="shared" si="289"/>
        <v>41.721745686734437</v>
      </c>
      <c r="AK405" s="132">
        <f t="shared" si="280"/>
        <v>6.2582618530101648</v>
      </c>
      <c r="AL405" s="134">
        <f t="shared" si="281"/>
        <v>47.980007539744605</v>
      </c>
      <c r="AM405" s="129">
        <f t="shared" si="282"/>
        <v>11.181268610935422</v>
      </c>
      <c r="AN405" s="134">
        <f t="shared" si="283"/>
        <v>150.9471262476282</v>
      </c>
      <c r="AP405" s="131">
        <v>51.81840814292417</v>
      </c>
      <c r="AQ405" s="129">
        <f t="shared" si="284"/>
        <v>3.6272885700046915</v>
      </c>
      <c r="AR405" s="134">
        <f t="shared" si="285"/>
        <v>55.445696712928864</v>
      </c>
      <c r="AS405" s="131">
        <v>59.881352449963174</v>
      </c>
      <c r="AT405" s="131">
        <v>55.445696712928864</v>
      </c>
      <c r="AU405" s="129">
        <f t="shared" si="243"/>
        <v>4.4356557370343088</v>
      </c>
      <c r="AV405" s="134">
        <f t="shared" si="244"/>
        <v>59.881352449963174</v>
      </c>
      <c r="AW405" s="135">
        <f t="shared" si="245"/>
        <v>4.7905081959970541</v>
      </c>
      <c r="AX405" s="135">
        <f t="shared" si="246"/>
        <v>64.671860645960223</v>
      </c>
      <c r="AY405" s="131">
        <v>64.671860645960223</v>
      </c>
      <c r="AZ405" s="135">
        <f t="shared" si="328"/>
        <v>5.8204674581364202</v>
      </c>
      <c r="BA405" s="135">
        <f t="shared" si="329"/>
        <v>70.492328104096643</v>
      </c>
      <c r="BB405" s="131">
        <v>70.492328104096643</v>
      </c>
      <c r="BC405" s="135">
        <f t="shared" si="324"/>
        <v>6.3443095293686982</v>
      </c>
      <c r="BD405" s="135">
        <f t="shared" si="325"/>
        <v>76.836637633465344</v>
      </c>
      <c r="BE405" s="131">
        <v>76.836637633465344</v>
      </c>
      <c r="BF405" s="135">
        <f t="shared" si="326"/>
        <v>6.915297387011881</v>
      </c>
      <c r="BG405" s="135">
        <f t="shared" si="327"/>
        <v>83.751935020477219</v>
      </c>
      <c r="BH405" s="131">
        <v>93.802167222934486</v>
      </c>
      <c r="BI405" s="131">
        <v>83.751935020477219</v>
      </c>
      <c r="BJ405" s="135">
        <f t="shared" si="320"/>
        <v>10.050232202457266</v>
      </c>
      <c r="BK405" s="135">
        <f t="shared" si="321"/>
        <v>93.802167222934486</v>
      </c>
      <c r="BL405" s="135">
        <f t="shared" si="322"/>
        <v>3.7520866889173794</v>
      </c>
      <c r="BM405" s="135">
        <f t="shared" si="323"/>
        <v>97.554253911851859</v>
      </c>
      <c r="BN405" s="131">
        <v>102.43196660744445</v>
      </c>
      <c r="BO405" s="131">
        <v>97.554253911851859</v>
      </c>
      <c r="BP405" s="135">
        <f t="shared" si="312"/>
        <v>4.8777126955925931</v>
      </c>
      <c r="BQ405" s="135">
        <f t="shared" si="313"/>
        <v>102.43196660744445</v>
      </c>
      <c r="BR405" s="135">
        <f t="shared" si="314"/>
        <v>13.316155658967778</v>
      </c>
      <c r="BS405" s="135">
        <f t="shared" si="315"/>
        <v>115.74812226641222</v>
      </c>
      <c r="BT405" s="131">
        <v>121.53552837973284</v>
      </c>
      <c r="BU405" s="129">
        <f t="shared" si="316"/>
        <v>18.230329256959926</v>
      </c>
      <c r="BV405" s="131">
        <v>115.74812226641222</v>
      </c>
      <c r="BW405" s="135">
        <f t="shared" si="317"/>
        <v>5.7874061133206114</v>
      </c>
      <c r="BX405" s="135">
        <f t="shared" si="318"/>
        <v>121.53552837973284</v>
      </c>
      <c r="BY405" s="132">
        <f t="shared" si="319"/>
        <v>139.76585763669277</v>
      </c>
    </row>
    <row r="406" spans="1:77" ht="16.5" customHeight="1" x14ac:dyDescent="0.3">
      <c r="A406" s="5"/>
      <c r="B406" s="92" t="s">
        <v>471</v>
      </c>
      <c r="C406" s="95">
        <v>6118</v>
      </c>
      <c r="D406" s="88" t="s">
        <v>16</v>
      </c>
      <c r="E406" s="88" t="s">
        <v>133</v>
      </c>
      <c r="F406" s="96">
        <v>76.2</v>
      </c>
      <c r="G406" s="96">
        <v>95.22</v>
      </c>
      <c r="H406" s="96">
        <v>9</v>
      </c>
      <c r="I406" s="97" t="s">
        <v>9</v>
      </c>
      <c r="J406" s="93">
        <f t="shared" si="330"/>
        <v>9542.2408158320013</v>
      </c>
      <c r="K406" s="57">
        <v>2994.71</v>
      </c>
      <c r="M406" s="136">
        <v>23.876724719999999</v>
      </c>
      <c r="N406" s="136">
        <v>22.525212</v>
      </c>
      <c r="O406" s="129">
        <f t="shared" si="310"/>
        <v>1.3515127200000001</v>
      </c>
      <c r="P406" s="132">
        <f t="shared" si="301"/>
        <v>23.876724719999999</v>
      </c>
      <c r="Q406" s="129">
        <f t="shared" si="302"/>
        <v>3.1039742135999999</v>
      </c>
      <c r="R406" s="132">
        <f t="shared" si="303"/>
        <v>26.980698933599999</v>
      </c>
      <c r="S406" s="136">
        <v>26.980698933599999</v>
      </c>
      <c r="T406" s="129">
        <f t="shared" si="304"/>
        <v>2.69806989336</v>
      </c>
      <c r="U406" s="133">
        <f t="shared" si="305"/>
        <v>29.678768826959999</v>
      </c>
      <c r="V406" s="136">
        <v>29.678768826959999</v>
      </c>
      <c r="W406" s="129">
        <f t="shared" si="306"/>
        <v>1.7807261296176</v>
      </c>
      <c r="X406" s="132">
        <f t="shared" si="307"/>
        <v>31.459494956577601</v>
      </c>
      <c r="Y406" s="136">
        <v>31.459494956577601</v>
      </c>
      <c r="Z406" s="129">
        <f t="shared" si="298"/>
        <v>2.516759596526208</v>
      </c>
      <c r="AA406" s="132">
        <f t="shared" si="299"/>
        <v>33.976254553103807</v>
      </c>
      <c r="AB406" s="132">
        <f t="shared" si="331"/>
        <v>133.96476508999604</v>
      </c>
      <c r="AC406" s="136">
        <v>33.976254553103807</v>
      </c>
      <c r="AD406" s="129">
        <f t="shared" si="296"/>
        <v>3.3976254553103806</v>
      </c>
      <c r="AE406" s="134">
        <f t="shared" si="297"/>
        <v>37.37388000841419</v>
      </c>
      <c r="AF406" s="136">
        <v>39.990051609003181</v>
      </c>
      <c r="AG406" s="136">
        <v>37.37388000841419</v>
      </c>
      <c r="AH406" s="129">
        <f t="shared" si="288"/>
        <v>2.6161716005889932</v>
      </c>
      <c r="AI406" s="132">
        <f t="shared" si="289"/>
        <v>39.990051609003181</v>
      </c>
      <c r="AK406" s="132">
        <f t="shared" si="280"/>
        <v>5.998507741350477</v>
      </c>
      <c r="AL406" s="134">
        <f t="shared" si="281"/>
        <v>45.988559350353661</v>
      </c>
      <c r="AM406" s="129">
        <f t="shared" si="282"/>
        <v>10.717181207199683</v>
      </c>
      <c r="AN406" s="134">
        <f t="shared" si="283"/>
        <v>144.68194629719571</v>
      </c>
      <c r="AP406" s="136">
        <v>49.667644098381956</v>
      </c>
      <c r="AQ406" s="129">
        <f t="shared" si="284"/>
        <v>3.476735086886737</v>
      </c>
      <c r="AR406" s="134">
        <f t="shared" si="285"/>
        <v>53.14437918526869</v>
      </c>
      <c r="AS406" s="136">
        <v>57.395929520090185</v>
      </c>
      <c r="AT406" s="136">
        <v>53.14437918526869</v>
      </c>
      <c r="AU406" s="129">
        <f t="shared" si="243"/>
        <v>4.2515503348214949</v>
      </c>
      <c r="AV406" s="134">
        <f t="shared" si="244"/>
        <v>57.395929520090185</v>
      </c>
      <c r="AW406" s="135">
        <f t="shared" si="245"/>
        <v>4.5916743616072146</v>
      </c>
      <c r="AX406" s="135">
        <f t="shared" si="246"/>
        <v>61.987603881697396</v>
      </c>
      <c r="AY406" s="136">
        <v>61.987603881697396</v>
      </c>
      <c r="AZ406" s="135">
        <f t="shared" si="328"/>
        <v>5.5788843493527658</v>
      </c>
      <c r="BA406" s="135">
        <f t="shared" si="329"/>
        <v>67.566488231050158</v>
      </c>
      <c r="BB406" s="136">
        <v>67.566488231050158</v>
      </c>
      <c r="BC406" s="135">
        <f t="shared" si="324"/>
        <v>6.0809839407945141</v>
      </c>
      <c r="BD406" s="135">
        <f t="shared" si="325"/>
        <v>73.647472171844669</v>
      </c>
      <c r="BE406" s="136">
        <v>73.647472171844669</v>
      </c>
      <c r="BF406" s="135">
        <f t="shared" si="326"/>
        <v>6.6282724954660193</v>
      </c>
      <c r="BG406" s="135">
        <f t="shared" si="327"/>
        <v>80.27574466731069</v>
      </c>
      <c r="BH406" s="136">
        <v>89.908834027387968</v>
      </c>
      <c r="BI406" s="136">
        <v>80.27574466731069</v>
      </c>
      <c r="BJ406" s="135">
        <f t="shared" si="320"/>
        <v>9.6330893600772818</v>
      </c>
      <c r="BK406" s="135">
        <f t="shared" si="321"/>
        <v>89.908834027387968</v>
      </c>
      <c r="BL406" s="135">
        <f t="shared" si="322"/>
        <v>3.5963533610955185</v>
      </c>
      <c r="BM406" s="135">
        <f t="shared" si="323"/>
        <v>93.505187388483492</v>
      </c>
      <c r="BN406" s="136">
        <v>98.18044675790766</v>
      </c>
      <c r="BO406" s="136">
        <v>93.505187388483492</v>
      </c>
      <c r="BP406" s="135">
        <f t="shared" si="312"/>
        <v>4.6752593694241744</v>
      </c>
      <c r="BQ406" s="135">
        <f t="shared" si="313"/>
        <v>98.18044675790766</v>
      </c>
      <c r="BR406" s="135">
        <f t="shared" si="314"/>
        <v>12.763458078527995</v>
      </c>
      <c r="BS406" s="135">
        <f t="shared" si="315"/>
        <v>110.94390483643565</v>
      </c>
      <c r="BT406" s="136">
        <v>116.49110007825743</v>
      </c>
      <c r="BU406" s="129">
        <f t="shared" si="316"/>
        <v>17.473665011738614</v>
      </c>
      <c r="BV406" s="136">
        <v>110.94390483643565</v>
      </c>
      <c r="BW406" s="135">
        <f t="shared" si="317"/>
        <v>5.5471952418217825</v>
      </c>
      <c r="BX406" s="135">
        <f t="shared" si="318"/>
        <v>116.49110007825743</v>
      </c>
      <c r="BY406" s="132">
        <f t="shared" si="319"/>
        <v>133.96476508999604</v>
      </c>
    </row>
    <row r="407" spans="1:77" ht="16.5" customHeight="1" x14ac:dyDescent="0.3">
      <c r="A407" s="5"/>
      <c r="B407" s="92" t="s">
        <v>472</v>
      </c>
      <c r="C407" s="95"/>
      <c r="D407" s="88" t="s">
        <v>16</v>
      </c>
      <c r="E407" s="88" t="s">
        <v>99</v>
      </c>
      <c r="F407" s="96">
        <v>85</v>
      </c>
      <c r="G407" s="96">
        <v>105</v>
      </c>
      <c r="H407" s="96">
        <v>8</v>
      </c>
      <c r="I407" s="97" t="s">
        <v>9</v>
      </c>
      <c r="J407" s="93">
        <f t="shared" si="330"/>
        <v>70084.701252853003</v>
      </c>
      <c r="K407" s="57">
        <v>256.46225421559166</v>
      </c>
      <c r="M407" s="136">
        <v>23.876724719999999</v>
      </c>
      <c r="N407" s="136">
        <v>22.525212</v>
      </c>
      <c r="O407" s="129">
        <f t="shared" si="310"/>
        <v>1.3515127200000001</v>
      </c>
      <c r="P407" s="132">
        <f t="shared" si="301"/>
        <v>23.876724719999999</v>
      </c>
      <c r="Q407" s="129">
        <f t="shared" si="302"/>
        <v>3.1039742135999999</v>
      </c>
      <c r="R407" s="132">
        <f t="shared" si="303"/>
        <v>26.980698933599999</v>
      </c>
      <c r="S407" s="136">
        <v>26.980698933599999</v>
      </c>
      <c r="T407" s="129">
        <f t="shared" si="304"/>
        <v>2.69806989336</v>
      </c>
      <c r="U407" s="133">
        <f t="shared" si="305"/>
        <v>29.678768826959999</v>
      </c>
      <c r="V407" s="136">
        <v>29.678768826959999</v>
      </c>
      <c r="W407" s="129">
        <f t="shared" si="306"/>
        <v>1.7807261296176</v>
      </c>
      <c r="X407" s="132">
        <f t="shared" si="307"/>
        <v>31.459494956577601</v>
      </c>
      <c r="Y407" s="136">
        <v>31.459494956577601</v>
      </c>
      <c r="Z407" s="129">
        <f t="shared" si="298"/>
        <v>2.516759596526208</v>
      </c>
      <c r="AA407" s="132">
        <f t="shared" si="299"/>
        <v>33.976254553103807</v>
      </c>
      <c r="AB407" s="132">
        <f t="shared" si="331"/>
        <v>133.96476508999604</v>
      </c>
      <c r="AC407" s="136">
        <v>33.976254553103807</v>
      </c>
      <c r="AD407" s="129">
        <f t="shared" si="296"/>
        <v>3.3976254553103806</v>
      </c>
      <c r="AE407" s="134">
        <f t="shared" si="297"/>
        <v>37.37388000841419</v>
      </c>
      <c r="AF407" s="136">
        <v>39.990051609003181</v>
      </c>
      <c r="AG407" s="136">
        <v>37.37388000841419</v>
      </c>
      <c r="AH407" s="129">
        <f t="shared" si="288"/>
        <v>2.6161716005889932</v>
      </c>
      <c r="AI407" s="132">
        <f t="shared" si="289"/>
        <v>39.990051609003181</v>
      </c>
      <c r="AK407" s="132">
        <f t="shared" si="280"/>
        <v>5.998507741350477</v>
      </c>
      <c r="AL407" s="134">
        <f t="shared" si="281"/>
        <v>45.988559350353661</v>
      </c>
      <c r="AM407" s="129">
        <f t="shared" si="282"/>
        <v>10.717181207199683</v>
      </c>
      <c r="AN407" s="134">
        <f t="shared" si="283"/>
        <v>144.68194629719571</v>
      </c>
      <c r="AP407" s="136">
        <v>49.667644098381956</v>
      </c>
      <c r="AQ407" s="129">
        <f t="shared" si="284"/>
        <v>3.476735086886737</v>
      </c>
      <c r="AR407" s="134">
        <f t="shared" si="285"/>
        <v>53.14437918526869</v>
      </c>
      <c r="AS407" s="136">
        <v>57.395929520090185</v>
      </c>
      <c r="AT407" s="136">
        <v>53.14437918526869</v>
      </c>
      <c r="AU407" s="129">
        <f t="shared" ref="AU407:AU425" si="332">AT407/100*8</f>
        <v>4.2515503348214949</v>
      </c>
      <c r="AV407" s="134">
        <f t="shared" ref="AV407:AV425" si="333">AT407+AU407</f>
        <v>57.395929520090185</v>
      </c>
      <c r="AW407" s="135">
        <f t="shared" ref="AW407:AW425" si="334">AS407/100*8</f>
        <v>4.5916743616072146</v>
      </c>
      <c r="AX407" s="135">
        <f t="shared" ref="AX407:AX425" si="335">AS407+AW407</f>
        <v>61.987603881697396</v>
      </c>
      <c r="AY407" s="136">
        <v>61.987603881697396</v>
      </c>
      <c r="AZ407" s="135">
        <f t="shared" si="328"/>
        <v>5.5788843493527658</v>
      </c>
      <c r="BA407" s="135">
        <f t="shared" si="329"/>
        <v>67.566488231050158</v>
      </c>
      <c r="BB407" s="136">
        <v>67.566488231050158</v>
      </c>
      <c r="BC407" s="135">
        <f t="shared" si="324"/>
        <v>6.0809839407945141</v>
      </c>
      <c r="BD407" s="135">
        <f t="shared" si="325"/>
        <v>73.647472171844669</v>
      </c>
      <c r="BE407" s="136">
        <v>73.647472171844669</v>
      </c>
      <c r="BF407" s="135">
        <f t="shared" si="326"/>
        <v>6.6282724954660193</v>
      </c>
      <c r="BG407" s="135">
        <f t="shared" si="327"/>
        <v>80.27574466731069</v>
      </c>
      <c r="BH407" s="136">
        <v>89.908834027387968</v>
      </c>
      <c r="BI407" s="136">
        <v>80.27574466731069</v>
      </c>
      <c r="BJ407" s="135">
        <f t="shared" si="320"/>
        <v>9.6330893600772818</v>
      </c>
      <c r="BK407" s="135">
        <f t="shared" si="321"/>
        <v>89.908834027387968</v>
      </c>
      <c r="BL407" s="135">
        <f t="shared" si="322"/>
        <v>3.5963533610955185</v>
      </c>
      <c r="BM407" s="135">
        <f t="shared" si="323"/>
        <v>93.505187388483492</v>
      </c>
      <c r="BN407" s="136">
        <v>98.18044675790766</v>
      </c>
      <c r="BO407" s="136">
        <v>93.505187388483492</v>
      </c>
      <c r="BP407" s="135">
        <f t="shared" si="312"/>
        <v>4.6752593694241744</v>
      </c>
      <c r="BQ407" s="135">
        <f t="shared" si="313"/>
        <v>98.18044675790766</v>
      </c>
      <c r="BR407" s="135">
        <f t="shared" si="314"/>
        <v>12.763458078527995</v>
      </c>
      <c r="BS407" s="135">
        <f t="shared" si="315"/>
        <v>110.94390483643565</v>
      </c>
      <c r="BT407" s="136">
        <v>116.49110007825743</v>
      </c>
      <c r="BU407" s="129">
        <f t="shared" si="316"/>
        <v>17.473665011738614</v>
      </c>
      <c r="BV407" s="136">
        <v>110.94390483643565</v>
      </c>
      <c r="BW407" s="135">
        <f t="shared" si="317"/>
        <v>5.5471952418217825</v>
      </c>
      <c r="BX407" s="135">
        <f t="shared" si="318"/>
        <v>116.49110007825743</v>
      </c>
      <c r="BY407" s="132">
        <f t="shared" si="319"/>
        <v>133.96476508999604</v>
      </c>
    </row>
    <row r="408" spans="1:77" ht="16.5" customHeight="1" x14ac:dyDescent="0.3">
      <c r="A408" s="5"/>
      <c r="B408" s="92" t="s">
        <v>39</v>
      </c>
      <c r="C408" s="95"/>
      <c r="D408" s="88" t="s">
        <v>16</v>
      </c>
      <c r="E408" s="88" t="s">
        <v>134</v>
      </c>
      <c r="F408" s="96">
        <v>85</v>
      </c>
      <c r="G408" s="96">
        <v>105</v>
      </c>
      <c r="H408" s="96">
        <v>8</v>
      </c>
      <c r="I408" s="97" t="s">
        <v>9</v>
      </c>
      <c r="J408" s="93">
        <f t="shared" si="330"/>
        <v>11408.595724742354</v>
      </c>
      <c r="K408" s="57">
        <v>190.571</v>
      </c>
      <c r="M408" s="136">
        <v>34.215793472963526</v>
      </c>
      <c r="N408" s="136">
        <v>32.279050446192002</v>
      </c>
      <c r="O408" s="129">
        <f t="shared" si="310"/>
        <v>1.9367430267715202</v>
      </c>
      <c r="P408" s="132">
        <f t="shared" si="301"/>
        <v>34.215793472963526</v>
      </c>
      <c r="Q408" s="129">
        <f t="shared" si="302"/>
        <v>4.4480531514852579</v>
      </c>
      <c r="R408" s="132">
        <f t="shared" si="303"/>
        <v>38.66384662444878</v>
      </c>
      <c r="S408" s="136">
        <v>38.66384662444878</v>
      </c>
      <c r="T408" s="129">
        <f t="shared" si="304"/>
        <v>3.8663846624448777</v>
      </c>
      <c r="U408" s="133">
        <f t="shared" si="305"/>
        <v>42.53023128689366</v>
      </c>
      <c r="V408" s="136">
        <v>42.53023128689366</v>
      </c>
      <c r="W408" s="129">
        <f t="shared" si="306"/>
        <v>2.5518138772136196</v>
      </c>
      <c r="X408" s="132">
        <f t="shared" si="307"/>
        <v>45.082045164107278</v>
      </c>
      <c r="Y408" s="136">
        <v>45.082045164107278</v>
      </c>
      <c r="Z408" s="129">
        <f t="shared" si="298"/>
        <v>3.6065636131285821</v>
      </c>
      <c r="AA408" s="132">
        <f t="shared" si="299"/>
        <v>48.688608777235856</v>
      </c>
      <c r="AB408" s="132">
        <f t="shared" si="331"/>
        <v>191.97401606485408</v>
      </c>
      <c r="AC408" s="136">
        <v>48.688608777235856</v>
      </c>
      <c r="AD408" s="129">
        <f t="shared" si="296"/>
        <v>4.868860877723586</v>
      </c>
      <c r="AE408" s="134">
        <f t="shared" si="297"/>
        <v>53.557469654959441</v>
      </c>
      <c r="AF408" s="136">
        <v>57.306492530806601</v>
      </c>
      <c r="AG408" s="136">
        <v>53.557469654959441</v>
      </c>
      <c r="AH408" s="129">
        <f t="shared" si="288"/>
        <v>3.7490228758471611</v>
      </c>
      <c r="AI408" s="132">
        <f t="shared" si="289"/>
        <v>57.306492530806601</v>
      </c>
      <c r="AK408" s="132">
        <f t="shared" si="280"/>
        <v>8.5959738796209901</v>
      </c>
      <c r="AL408" s="134">
        <f t="shared" si="281"/>
        <v>65.902466410427593</v>
      </c>
      <c r="AM408" s="129">
        <f t="shared" si="282"/>
        <v>15.357921285188327</v>
      </c>
      <c r="AN408" s="134">
        <f t="shared" si="283"/>
        <v>207.33193735004241</v>
      </c>
      <c r="AP408" s="136">
        <v>71.174663723261801</v>
      </c>
      <c r="AQ408" s="129">
        <f t="shared" si="284"/>
        <v>4.9822264606283255</v>
      </c>
      <c r="AR408" s="134">
        <f t="shared" si="285"/>
        <v>76.156890183890127</v>
      </c>
      <c r="AS408" s="136">
        <v>82.249441398601334</v>
      </c>
      <c r="AT408" s="136">
        <v>76.156890183890127</v>
      </c>
      <c r="AU408" s="129">
        <f t="shared" si="332"/>
        <v>6.09255121471121</v>
      </c>
      <c r="AV408" s="134">
        <f t="shared" si="333"/>
        <v>82.249441398601334</v>
      </c>
      <c r="AW408" s="135">
        <f t="shared" si="334"/>
        <v>6.5799553118881065</v>
      </c>
      <c r="AX408" s="135">
        <f t="shared" si="335"/>
        <v>88.829396710489448</v>
      </c>
      <c r="AY408" s="136">
        <v>88.829396710489448</v>
      </c>
      <c r="AZ408" s="135">
        <f t="shared" si="328"/>
        <v>7.9946457039440508</v>
      </c>
      <c r="BA408" s="135">
        <f t="shared" si="329"/>
        <v>96.824042414433492</v>
      </c>
      <c r="BB408" s="136">
        <v>96.824042414433492</v>
      </c>
      <c r="BC408" s="135">
        <f t="shared" si="324"/>
        <v>8.7141638172990152</v>
      </c>
      <c r="BD408" s="135">
        <f t="shared" si="325"/>
        <v>105.5382062317325</v>
      </c>
      <c r="BE408" s="136">
        <v>105.5382062317325</v>
      </c>
      <c r="BF408" s="135">
        <f t="shared" si="326"/>
        <v>9.4984385608559254</v>
      </c>
      <c r="BG408" s="135">
        <f t="shared" si="327"/>
        <v>115.03664479258843</v>
      </c>
      <c r="BH408" s="136">
        <v>128.84104216769904</v>
      </c>
      <c r="BI408" s="136">
        <v>115.03664479258843</v>
      </c>
      <c r="BJ408" s="135">
        <f t="shared" si="320"/>
        <v>13.804397375110613</v>
      </c>
      <c r="BK408" s="135">
        <f t="shared" si="321"/>
        <v>128.84104216769904</v>
      </c>
      <c r="BL408" s="135">
        <f t="shared" si="322"/>
        <v>5.153641686707962</v>
      </c>
      <c r="BM408" s="135">
        <f t="shared" si="323"/>
        <v>133.99468385440701</v>
      </c>
      <c r="BN408" s="136">
        <v>140.69441804712736</v>
      </c>
      <c r="BO408" s="136">
        <v>133.99468385440701</v>
      </c>
      <c r="BP408" s="135">
        <f t="shared" si="312"/>
        <v>6.6997341927203502</v>
      </c>
      <c r="BQ408" s="135">
        <f t="shared" si="313"/>
        <v>140.69441804712736</v>
      </c>
      <c r="BR408" s="135">
        <f t="shared" si="314"/>
        <v>18.290274346126559</v>
      </c>
      <c r="BS408" s="135">
        <f t="shared" si="315"/>
        <v>158.98469239325391</v>
      </c>
      <c r="BT408" s="136">
        <v>166.9339270129166</v>
      </c>
      <c r="BU408" s="129">
        <f t="shared" si="316"/>
        <v>25.040089051937493</v>
      </c>
      <c r="BV408" s="136">
        <v>158.98469239325391</v>
      </c>
      <c r="BW408" s="135">
        <f t="shared" si="317"/>
        <v>7.9492346196626951</v>
      </c>
      <c r="BX408" s="135">
        <f t="shared" si="318"/>
        <v>166.9339270129166</v>
      </c>
      <c r="BY408" s="132">
        <f t="shared" si="319"/>
        <v>191.97401606485408</v>
      </c>
    </row>
    <row r="409" spans="1:77" ht="16.5" customHeight="1" thickBot="1" x14ac:dyDescent="0.35">
      <c r="A409" s="5"/>
      <c r="B409" s="92" t="s">
        <v>376</v>
      </c>
      <c r="C409" s="95">
        <v>8087</v>
      </c>
      <c r="D409" s="88" t="s">
        <v>16</v>
      </c>
      <c r="E409" s="88" t="s">
        <v>100</v>
      </c>
      <c r="F409" s="96">
        <v>82</v>
      </c>
      <c r="G409" s="96">
        <v>105</v>
      </c>
      <c r="H409" s="96">
        <v>12</v>
      </c>
      <c r="I409" s="97" t="s">
        <v>9</v>
      </c>
      <c r="J409" s="93">
        <f t="shared" si="330"/>
        <v>14646.56551793238</v>
      </c>
      <c r="K409" s="57">
        <v>186.28230608612614</v>
      </c>
      <c r="M409" s="145">
        <v>35.706884399999993</v>
      </c>
      <c r="N409" s="145">
        <v>33.685739999999996</v>
      </c>
      <c r="O409" s="129">
        <f t="shared" si="310"/>
        <v>2.0211443999999998</v>
      </c>
      <c r="P409" s="132">
        <f t="shared" si="301"/>
        <v>35.706884399999993</v>
      </c>
      <c r="Q409" s="129">
        <f t="shared" si="302"/>
        <v>4.6418949719999993</v>
      </c>
      <c r="R409" s="132">
        <f t="shared" si="303"/>
        <v>40.348779371999996</v>
      </c>
      <c r="S409" s="145">
        <v>40.348779371999996</v>
      </c>
      <c r="T409" s="129">
        <f t="shared" si="304"/>
        <v>4.0348779371999992</v>
      </c>
      <c r="U409" s="133">
        <f t="shared" si="305"/>
        <v>44.383657309199997</v>
      </c>
      <c r="V409" s="145">
        <v>44.383657309199997</v>
      </c>
      <c r="W409" s="129">
        <f t="shared" si="306"/>
        <v>2.6630194385519999</v>
      </c>
      <c r="X409" s="132">
        <f t="shared" si="307"/>
        <v>47.046676747751995</v>
      </c>
      <c r="Y409" s="145">
        <v>47.046676747751995</v>
      </c>
      <c r="Z409" s="129">
        <f t="shared" si="298"/>
        <v>3.7637341398201598</v>
      </c>
      <c r="AA409" s="132">
        <f t="shared" si="299"/>
        <v>50.810410887572154</v>
      </c>
      <c r="AB409" s="132">
        <f t="shared" si="331"/>
        <v>200.34005655452583</v>
      </c>
      <c r="AC409" s="145">
        <v>50.810410887572154</v>
      </c>
      <c r="AD409" s="129">
        <f t="shared" si="296"/>
        <v>5.0810410887572157</v>
      </c>
      <c r="AE409" s="134">
        <f t="shared" si="297"/>
        <v>55.891451976329371</v>
      </c>
      <c r="AF409" s="145">
        <v>59.803853614672427</v>
      </c>
      <c r="AG409" s="145">
        <v>55.891451976329371</v>
      </c>
      <c r="AH409" s="129">
        <f t="shared" si="288"/>
        <v>3.9124016383430562</v>
      </c>
      <c r="AI409" s="132">
        <f t="shared" si="289"/>
        <v>59.803853614672427</v>
      </c>
      <c r="AK409" s="132">
        <f t="shared" si="280"/>
        <v>8.9705780422008647</v>
      </c>
      <c r="AL409" s="134">
        <f t="shared" si="281"/>
        <v>68.77443165687329</v>
      </c>
      <c r="AM409" s="129">
        <f t="shared" si="282"/>
        <v>16.027204524362066</v>
      </c>
      <c r="AN409" s="134">
        <f t="shared" si="283"/>
        <v>216.36726107888791</v>
      </c>
      <c r="AP409" s="145">
        <v>74.27638618942315</v>
      </c>
      <c r="AQ409" s="129">
        <f t="shared" si="284"/>
        <v>5.1993470332596203</v>
      </c>
      <c r="AR409" s="134">
        <f t="shared" si="285"/>
        <v>79.475733222682777</v>
      </c>
      <c r="AS409" s="145">
        <v>85.833791880497401</v>
      </c>
      <c r="AT409" s="145">
        <v>79.475733222682777</v>
      </c>
      <c r="AU409" s="129">
        <f t="shared" si="332"/>
        <v>6.3580586578146221</v>
      </c>
      <c r="AV409" s="134">
        <f t="shared" si="333"/>
        <v>85.833791880497401</v>
      </c>
      <c r="AW409" s="135">
        <f t="shared" si="334"/>
        <v>6.8667033504397921</v>
      </c>
      <c r="AX409" s="135">
        <f t="shared" si="335"/>
        <v>92.700495230937193</v>
      </c>
      <c r="AY409" s="145">
        <v>92.700495230937193</v>
      </c>
      <c r="AZ409" s="135">
        <f t="shared" si="328"/>
        <v>8.3430445707843468</v>
      </c>
      <c r="BA409" s="135">
        <f t="shared" si="329"/>
        <v>101.04353980172154</v>
      </c>
      <c r="BB409" s="145">
        <v>101.04353980172154</v>
      </c>
      <c r="BC409" s="135">
        <f t="shared" si="324"/>
        <v>9.093918582154938</v>
      </c>
      <c r="BD409" s="135">
        <f t="shared" si="325"/>
        <v>110.13745838387648</v>
      </c>
      <c r="BE409" s="145">
        <v>110.13745838387648</v>
      </c>
      <c r="BF409" s="135">
        <f t="shared" si="326"/>
        <v>9.9123712545488836</v>
      </c>
      <c r="BG409" s="135">
        <f t="shared" si="327"/>
        <v>120.04982963842536</v>
      </c>
      <c r="BH409" s="145">
        <v>134.45580919503641</v>
      </c>
      <c r="BI409" s="145">
        <v>120.04982963842536</v>
      </c>
      <c r="BJ409" s="135">
        <f t="shared" si="320"/>
        <v>14.405979556611044</v>
      </c>
      <c r="BK409" s="135">
        <f t="shared" si="321"/>
        <v>134.45580919503641</v>
      </c>
      <c r="BL409" s="135">
        <f t="shared" si="322"/>
        <v>5.3782323678014565</v>
      </c>
      <c r="BM409" s="135">
        <f t="shared" si="323"/>
        <v>139.83404156283785</v>
      </c>
      <c r="BN409" s="137">
        <v>146.82574364097974</v>
      </c>
      <c r="BO409" s="137">
        <v>139.83404156283785</v>
      </c>
      <c r="BP409" s="135">
        <f t="shared" si="312"/>
        <v>6.991702078141893</v>
      </c>
      <c r="BQ409" s="135">
        <f t="shared" si="313"/>
        <v>146.82574364097974</v>
      </c>
      <c r="BR409" s="135">
        <f t="shared" si="314"/>
        <v>19.087346673327364</v>
      </c>
      <c r="BS409" s="135">
        <f t="shared" si="315"/>
        <v>165.91309031430711</v>
      </c>
      <c r="BT409" s="137">
        <v>174.20874483002245</v>
      </c>
      <c r="BU409" s="129">
        <f t="shared" si="316"/>
        <v>26.131311724503366</v>
      </c>
      <c r="BV409" s="137">
        <v>165.91309031430711</v>
      </c>
      <c r="BW409" s="135">
        <f t="shared" si="317"/>
        <v>8.2956545157153556</v>
      </c>
      <c r="BX409" s="135">
        <f t="shared" si="318"/>
        <v>174.20874483002245</v>
      </c>
      <c r="BY409" s="132">
        <f t="shared" si="319"/>
        <v>200.34005655452583</v>
      </c>
    </row>
    <row r="410" spans="1:77" ht="16.5" customHeight="1" thickTop="1" x14ac:dyDescent="0.3">
      <c r="A410" s="5"/>
      <c r="B410" s="92" t="s">
        <v>552</v>
      </c>
      <c r="C410" s="99"/>
      <c r="D410" s="100" t="s">
        <v>16</v>
      </c>
      <c r="E410" s="100" t="s">
        <v>553</v>
      </c>
      <c r="F410" s="101"/>
      <c r="G410" s="101"/>
      <c r="H410" s="101"/>
      <c r="I410" s="102"/>
      <c r="J410" s="93">
        <f t="shared" si="330"/>
        <v>102435.82761182499</v>
      </c>
      <c r="K410" s="57">
        <v>1402.097</v>
      </c>
      <c r="M410" s="139"/>
      <c r="N410" s="139"/>
      <c r="P410" s="132"/>
      <c r="R410" s="132"/>
      <c r="S410" s="139"/>
      <c r="U410" s="133"/>
      <c r="V410" s="139"/>
      <c r="X410" s="132"/>
      <c r="Y410" s="139"/>
      <c r="AA410" s="132"/>
      <c r="AB410" s="132">
        <f t="shared" si="331"/>
        <v>531.29999999999995</v>
      </c>
      <c r="AC410" s="139"/>
      <c r="AE410" s="134"/>
      <c r="AF410" s="139"/>
      <c r="AG410" s="139"/>
      <c r="AI410" s="132"/>
      <c r="AK410" s="132"/>
      <c r="AL410" s="134"/>
      <c r="AM410" s="129">
        <f t="shared" si="282"/>
        <v>42.503999999999998</v>
      </c>
      <c r="AN410" s="134">
        <f t="shared" si="283"/>
        <v>573.80399999999997</v>
      </c>
      <c r="AP410" s="139"/>
      <c r="AR410" s="134"/>
      <c r="AS410" s="139"/>
      <c r="AT410" s="139"/>
      <c r="AV410" s="134"/>
      <c r="AW410" s="135"/>
      <c r="AX410" s="135"/>
      <c r="AY410" s="139"/>
      <c r="AZ410" s="135"/>
      <c r="BA410" s="135"/>
      <c r="BB410" s="139"/>
      <c r="BC410" s="135"/>
      <c r="BD410" s="135"/>
      <c r="BE410" s="139"/>
      <c r="BF410" s="135"/>
      <c r="BG410" s="135"/>
      <c r="BH410" s="139"/>
      <c r="BI410" s="139"/>
      <c r="BJ410" s="135"/>
      <c r="BK410" s="135"/>
      <c r="BL410" s="135"/>
      <c r="BM410" s="135"/>
      <c r="BN410" s="240"/>
      <c r="BO410" s="240"/>
      <c r="BP410" s="135"/>
      <c r="BQ410" s="135"/>
      <c r="BR410" s="135"/>
      <c r="BS410" s="135"/>
      <c r="BT410" s="241">
        <v>462</v>
      </c>
      <c r="BU410" s="129">
        <f t="shared" si="316"/>
        <v>69.3</v>
      </c>
      <c r="BV410" s="240"/>
      <c r="BW410" s="135"/>
      <c r="BX410" s="135"/>
      <c r="BY410" s="132">
        <f t="shared" si="319"/>
        <v>531.29999999999995</v>
      </c>
    </row>
    <row r="411" spans="1:77" ht="16.5" customHeight="1" thickBot="1" x14ac:dyDescent="0.35">
      <c r="A411" s="5"/>
      <c r="B411" s="92" t="s">
        <v>735</v>
      </c>
      <c r="C411" s="350" t="s">
        <v>736</v>
      </c>
      <c r="D411" s="352" t="s">
        <v>16</v>
      </c>
      <c r="E411" s="352" t="s">
        <v>771</v>
      </c>
      <c r="F411" s="361"/>
      <c r="G411" s="361"/>
      <c r="H411" s="361"/>
      <c r="I411" s="362"/>
      <c r="J411" s="368">
        <f t="shared" si="330"/>
        <v>94551.315202263999</v>
      </c>
      <c r="K411" s="57"/>
      <c r="M411" s="139"/>
      <c r="N411" s="139"/>
      <c r="P411" s="132"/>
      <c r="R411" s="132"/>
      <c r="S411" s="139"/>
      <c r="U411" s="133"/>
      <c r="V411" s="139"/>
      <c r="X411" s="132"/>
      <c r="Y411" s="139"/>
      <c r="AA411" s="132"/>
      <c r="AB411" s="132"/>
      <c r="AC411" s="139"/>
      <c r="AE411" s="134"/>
      <c r="AF411" s="139"/>
      <c r="AG411" s="139"/>
      <c r="AI411" s="132"/>
      <c r="AK411" s="132"/>
      <c r="AL411" s="134"/>
      <c r="AN411" s="134"/>
      <c r="AP411" s="139"/>
      <c r="AR411" s="134"/>
      <c r="AS411" s="139"/>
      <c r="AT411" s="139"/>
      <c r="AV411" s="134"/>
      <c r="AW411" s="135"/>
      <c r="AX411" s="135"/>
      <c r="AY411" s="139"/>
      <c r="AZ411" s="135"/>
      <c r="BA411" s="135"/>
      <c r="BB411" s="139"/>
      <c r="BC411" s="135"/>
      <c r="BD411" s="135"/>
      <c r="BE411" s="139"/>
      <c r="BF411" s="135"/>
      <c r="BG411" s="135"/>
      <c r="BH411" s="139"/>
      <c r="BI411" s="139"/>
      <c r="BJ411" s="135"/>
      <c r="BK411" s="135"/>
      <c r="BL411" s="135"/>
      <c r="BM411" s="135"/>
      <c r="BN411" s="200"/>
      <c r="BO411" s="200"/>
      <c r="BP411" s="135">
        <f t="shared" si="312"/>
        <v>0</v>
      </c>
      <c r="BQ411" s="135">
        <f t="shared" si="313"/>
        <v>0</v>
      </c>
      <c r="BR411" s="135">
        <f t="shared" si="314"/>
        <v>0</v>
      </c>
      <c r="BS411" s="135">
        <f t="shared" si="315"/>
        <v>0</v>
      </c>
      <c r="BT411" s="242"/>
      <c r="BU411" s="129">
        <f t="shared" si="316"/>
        <v>0</v>
      </c>
      <c r="BV411" s="200"/>
      <c r="BW411" s="135">
        <f t="shared" si="317"/>
        <v>0</v>
      </c>
      <c r="BX411" s="135">
        <f t="shared" si="318"/>
        <v>0</v>
      </c>
      <c r="BY411" s="132">
        <f t="shared" si="319"/>
        <v>0</v>
      </c>
    </row>
    <row r="412" spans="1:77" ht="16.5" customHeight="1" thickBot="1" x14ac:dyDescent="0.35">
      <c r="A412" s="5"/>
      <c r="B412" s="381" t="s">
        <v>315</v>
      </c>
      <c r="C412" s="382">
        <v>5962</v>
      </c>
      <c r="D412" s="383" t="s">
        <v>28</v>
      </c>
      <c r="E412" s="384" t="s">
        <v>139</v>
      </c>
      <c r="F412" s="385">
        <v>54</v>
      </c>
      <c r="G412" s="385">
        <v>73</v>
      </c>
      <c r="H412" s="385">
        <v>12</v>
      </c>
      <c r="I412" s="386" t="s">
        <v>9</v>
      </c>
      <c r="J412" s="387">
        <f t="shared" si="330"/>
        <v>8097.2259203133417</v>
      </c>
      <c r="K412" s="57">
        <v>139.76585763669277</v>
      </c>
      <c r="M412" s="139"/>
      <c r="N412" s="139"/>
      <c r="P412" s="132"/>
      <c r="R412" s="132"/>
      <c r="S412" s="139"/>
      <c r="U412" s="133"/>
      <c r="V412" s="139"/>
      <c r="X412" s="132"/>
      <c r="Y412" s="139"/>
      <c r="AA412" s="132"/>
      <c r="AB412" s="132"/>
      <c r="AC412" s="139"/>
      <c r="AE412" s="134"/>
      <c r="AF412" s="139"/>
      <c r="AG412" s="139"/>
      <c r="AI412" s="132"/>
      <c r="AK412" s="132"/>
      <c r="AL412" s="134"/>
      <c r="AN412" s="134"/>
      <c r="AP412" s="139">
        <v>39.541479846256557</v>
      </c>
      <c r="AQ412" s="129">
        <f t="shared" si="284"/>
        <v>2.7679035892379589</v>
      </c>
      <c r="AR412" s="134">
        <f t="shared" si="285"/>
        <v>42.309383435494517</v>
      </c>
      <c r="AS412" s="139">
        <v>45.694134110334076</v>
      </c>
      <c r="AT412" s="139">
        <v>42.309383435494517</v>
      </c>
      <c r="AU412" s="129">
        <f t="shared" si="332"/>
        <v>3.3847506748395615</v>
      </c>
      <c r="AV412" s="134">
        <f t="shared" si="333"/>
        <v>45.694134110334076</v>
      </c>
      <c r="AW412" s="135">
        <f t="shared" si="334"/>
        <v>3.6555307288267262</v>
      </c>
      <c r="AX412" s="135">
        <f t="shared" si="335"/>
        <v>49.349664839160802</v>
      </c>
      <c r="AY412" s="139">
        <v>49.349664839160802</v>
      </c>
      <c r="AZ412" s="135">
        <f t="shared" si="328"/>
        <v>4.4414698355244724</v>
      </c>
      <c r="BA412" s="135">
        <f t="shared" si="329"/>
        <v>53.791134674685274</v>
      </c>
      <c r="BB412" s="139">
        <v>53.791134674685274</v>
      </c>
      <c r="BC412" s="135">
        <f t="shared" si="324"/>
        <v>4.8412021207216744</v>
      </c>
      <c r="BD412" s="135">
        <f t="shared" si="325"/>
        <v>58.63233679540695</v>
      </c>
      <c r="BE412" s="139">
        <v>58.63233679540695</v>
      </c>
      <c r="BF412" s="135">
        <f t="shared" si="326"/>
        <v>5.2769103115866249</v>
      </c>
      <c r="BG412" s="135">
        <f t="shared" si="327"/>
        <v>63.909247106993575</v>
      </c>
      <c r="BH412" s="139">
        <v>71.578356759832801</v>
      </c>
      <c r="BI412" s="139">
        <v>63.909247106993575</v>
      </c>
      <c r="BJ412" s="135">
        <f t="shared" si="320"/>
        <v>7.6691096528392286</v>
      </c>
      <c r="BK412" s="135">
        <f t="shared" si="321"/>
        <v>71.578356759832801</v>
      </c>
      <c r="BL412" s="135">
        <f t="shared" si="322"/>
        <v>2.8631342703933118</v>
      </c>
      <c r="BM412" s="135">
        <f t="shared" si="323"/>
        <v>74.441491030226118</v>
      </c>
      <c r="BN412" s="139">
        <v>78.16356558173743</v>
      </c>
      <c r="BO412" s="139">
        <v>74.441491030226118</v>
      </c>
      <c r="BP412" s="135">
        <f t="shared" si="312"/>
        <v>3.7220745515113056</v>
      </c>
      <c r="BQ412" s="135">
        <f t="shared" si="313"/>
        <v>78.16356558173743</v>
      </c>
      <c r="BR412" s="135">
        <f t="shared" si="314"/>
        <v>10.161263525625866</v>
      </c>
      <c r="BS412" s="135">
        <f t="shared" si="315"/>
        <v>88.3248291073633</v>
      </c>
      <c r="BT412" s="139">
        <v>92.741070562731466</v>
      </c>
      <c r="BU412" s="129">
        <f t="shared" si="316"/>
        <v>13.911160584409719</v>
      </c>
      <c r="BV412" s="139">
        <v>88.3248291073633</v>
      </c>
      <c r="BW412" s="135">
        <f t="shared" si="317"/>
        <v>4.4162414553681648</v>
      </c>
      <c r="BX412" s="135">
        <f t="shared" si="318"/>
        <v>92.741070562731466</v>
      </c>
      <c r="BY412" s="132">
        <f t="shared" si="319"/>
        <v>106.65223114714118</v>
      </c>
    </row>
    <row r="413" spans="1:77" ht="16.5" customHeight="1" thickBot="1" x14ac:dyDescent="0.35">
      <c r="A413" s="5"/>
      <c r="B413" s="491" t="s">
        <v>829</v>
      </c>
      <c r="C413" s="492" t="s">
        <v>376</v>
      </c>
      <c r="D413" s="493" t="s">
        <v>828</v>
      </c>
      <c r="E413" s="294" t="s">
        <v>830</v>
      </c>
      <c r="F413" s="499">
        <v>41.92</v>
      </c>
      <c r="G413" s="499">
        <v>62.03</v>
      </c>
      <c r="H413" s="499">
        <v>10</v>
      </c>
      <c r="I413" s="499" t="s">
        <v>8</v>
      </c>
      <c r="J413" s="500">
        <f>K431*$K$6</f>
        <v>8400.0008388768001</v>
      </c>
      <c r="K413" s="57">
        <v>133.96476508999604</v>
      </c>
      <c r="M413" s="139">
        <v>19.008774151646399</v>
      </c>
      <c r="N413" s="139">
        <v>17.932805803440001</v>
      </c>
      <c r="O413" s="129">
        <f t="shared" si="310"/>
        <v>1.0759683482064</v>
      </c>
      <c r="P413" s="132">
        <f t="shared" si="301"/>
        <v>19.008774151646399</v>
      </c>
      <c r="Q413" s="129">
        <f t="shared" si="302"/>
        <v>2.4711406397140316</v>
      </c>
      <c r="R413" s="132">
        <f t="shared" si="303"/>
        <v>21.479914791360432</v>
      </c>
      <c r="S413" s="139">
        <v>21.479914791360432</v>
      </c>
      <c r="T413" s="129">
        <f t="shared" si="304"/>
        <v>2.147991479136043</v>
      </c>
      <c r="U413" s="133">
        <f t="shared" si="305"/>
        <v>23.627906270496474</v>
      </c>
      <c r="V413" s="139">
        <v>23.627906270496474</v>
      </c>
      <c r="W413" s="129">
        <f t="shared" si="306"/>
        <v>1.4176743762297885</v>
      </c>
      <c r="X413" s="132">
        <f t="shared" si="307"/>
        <v>25.045580646726265</v>
      </c>
      <c r="Y413" s="139">
        <v>25.045580646726265</v>
      </c>
      <c r="Z413" s="129">
        <f t="shared" si="298"/>
        <v>2.003646451738101</v>
      </c>
      <c r="AA413" s="132">
        <f t="shared" si="299"/>
        <v>27.049227098464364</v>
      </c>
      <c r="AB413" s="132">
        <f>K420</f>
        <v>249.20333777213645</v>
      </c>
      <c r="AC413" s="139">
        <v>27.049227098464364</v>
      </c>
      <c r="AD413" s="129">
        <f t="shared" si="296"/>
        <v>2.7049227098464361</v>
      </c>
      <c r="AE413" s="134">
        <f t="shared" si="297"/>
        <v>29.7541498083108</v>
      </c>
      <c r="AF413" s="139">
        <v>31.836940294892557</v>
      </c>
      <c r="AG413" s="139">
        <v>29.7541498083108</v>
      </c>
      <c r="AH413" s="129">
        <f t="shared" si="288"/>
        <v>2.0827904865817559</v>
      </c>
      <c r="AI413" s="132">
        <f t="shared" si="289"/>
        <v>31.836940294892557</v>
      </c>
      <c r="AK413" s="132">
        <f t="shared" si="280"/>
        <v>4.7755410442338837</v>
      </c>
      <c r="AL413" s="134">
        <f t="shared" si="281"/>
        <v>36.61248133912644</v>
      </c>
      <c r="AM413" s="129">
        <f t="shared" si="282"/>
        <v>19.936267021770917</v>
      </c>
      <c r="AN413" s="134">
        <f t="shared" si="283"/>
        <v>269.13960479390738</v>
      </c>
      <c r="AP413" s="172">
        <v>98.86</v>
      </c>
      <c r="AQ413" s="129">
        <f t="shared" si="284"/>
        <v>6.9202000000000004</v>
      </c>
      <c r="AR413" s="134">
        <f t="shared" si="285"/>
        <v>105.78019999999999</v>
      </c>
      <c r="AS413" s="171">
        <v>106.7688</v>
      </c>
      <c r="AT413" s="171">
        <v>98.86</v>
      </c>
      <c r="AU413" s="129">
        <f t="shared" si="332"/>
        <v>7.9088000000000003</v>
      </c>
      <c r="AV413" s="134">
        <f t="shared" si="333"/>
        <v>106.7688</v>
      </c>
      <c r="AW413" s="135">
        <f t="shared" si="334"/>
        <v>8.5415039999999998</v>
      </c>
      <c r="AX413" s="135">
        <f t="shared" si="335"/>
        <v>115.310304</v>
      </c>
      <c r="AY413" s="171">
        <v>115.310304</v>
      </c>
      <c r="AZ413" s="135">
        <f t="shared" si="328"/>
        <v>10.377927359999999</v>
      </c>
      <c r="BA413" s="135">
        <f t="shared" si="329"/>
        <v>125.68823136</v>
      </c>
      <c r="BB413" s="171">
        <v>125.68823136</v>
      </c>
      <c r="BC413" s="135">
        <f t="shared" si="324"/>
        <v>11.3119408224</v>
      </c>
      <c r="BD413" s="135">
        <f t="shared" si="325"/>
        <v>137.00017218240001</v>
      </c>
      <c r="BE413" s="171">
        <v>137.00017218240001</v>
      </c>
      <c r="BF413" s="135">
        <f t="shared" si="326"/>
        <v>12.330015496416001</v>
      </c>
      <c r="BG413" s="135">
        <f t="shared" si="327"/>
        <v>149.330187678816</v>
      </c>
      <c r="BH413" s="171">
        <v>167.24981020027391</v>
      </c>
      <c r="BI413" s="171">
        <v>149.330187678816</v>
      </c>
      <c r="BJ413" s="135">
        <f t="shared" si="320"/>
        <v>17.919622521457921</v>
      </c>
      <c r="BK413" s="135">
        <f t="shared" si="321"/>
        <v>167.24981020027391</v>
      </c>
      <c r="BL413" s="135">
        <f t="shared" si="322"/>
        <v>6.6899924080109567</v>
      </c>
      <c r="BM413" s="135">
        <f t="shared" si="323"/>
        <v>173.93980260828488</v>
      </c>
      <c r="BN413" s="154">
        <v>182.63679273869911</v>
      </c>
      <c r="BO413" s="154">
        <v>173.93980260828488</v>
      </c>
      <c r="BP413" s="135">
        <f t="shared" si="312"/>
        <v>8.6969901304142443</v>
      </c>
      <c r="BQ413" s="135">
        <f t="shared" si="313"/>
        <v>182.63679273869911</v>
      </c>
      <c r="BR413" s="135">
        <f t="shared" si="314"/>
        <v>23.742783056030884</v>
      </c>
      <c r="BS413" s="135">
        <f t="shared" si="315"/>
        <v>206.37957579472999</v>
      </c>
      <c r="BT413" s="154">
        <v>216.69855458446648</v>
      </c>
      <c r="BU413" s="129">
        <f t="shared" si="316"/>
        <v>32.504783187669972</v>
      </c>
      <c r="BV413" s="154">
        <v>206.37957579472999</v>
      </c>
      <c r="BW413" s="135">
        <f t="shared" si="317"/>
        <v>10.3189787897365</v>
      </c>
      <c r="BX413" s="135">
        <f t="shared" si="318"/>
        <v>216.69855458446648</v>
      </c>
      <c r="BY413" s="132">
        <f t="shared" si="319"/>
        <v>249.20333777213645</v>
      </c>
    </row>
    <row r="414" spans="1:77" ht="16.5" customHeight="1" thickBot="1" x14ac:dyDescent="0.35">
      <c r="A414" s="5"/>
      <c r="B414" s="89" t="s">
        <v>318</v>
      </c>
      <c r="C414" s="103">
        <v>5205</v>
      </c>
      <c r="D414" s="104" t="s">
        <v>21</v>
      </c>
      <c r="E414" s="90" t="s">
        <v>138</v>
      </c>
      <c r="F414" s="105">
        <v>39.42</v>
      </c>
      <c r="G414" s="105">
        <v>80.27</v>
      </c>
      <c r="H414" s="105">
        <v>7</v>
      </c>
      <c r="I414" s="106" t="s">
        <v>8</v>
      </c>
      <c r="J414" s="91">
        <f>K409*$K$6</f>
        <v>5881.4499698982318</v>
      </c>
      <c r="K414" s="57">
        <v>133.96476508999604</v>
      </c>
      <c r="M414" s="139"/>
      <c r="N414" s="139"/>
      <c r="P414" s="132"/>
      <c r="R414" s="132"/>
      <c r="S414" s="139"/>
      <c r="U414" s="133"/>
      <c r="V414" s="139"/>
      <c r="X414" s="132"/>
      <c r="Y414" s="139"/>
      <c r="AA414" s="132"/>
      <c r="AB414" s="132"/>
      <c r="AC414" s="139"/>
      <c r="AE414" s="134"/>
      <c r="AF414" s="139"/>
      <c r="AG414" s="139"/>
      <c r="AI414" s="132"/>
      <c r="AK414" s="132"/>
      <c r="AL414" s="134"/>
      <c r="AN414" s="134"/>
      <c r="AP414" s="174"/>
      <c r="AR414" s="134"/>
      <c r="AS414" s="173"/>
      <c r="AT414" s="173"/>
      <c r="AV414" s="134"/>
      <c r="AW414" s="135"/>
      <c r="AX414" s="135"/>
      <c r="AY414" s="173"/>
      <c r="AZ414" s="135"/>
      <c r="BA414" s="135"/>
      <c r="BB414" s="173"/>
      <c r="BC414" s="135"/>
      <c r="BD414" s="135"/>
      <c r="BE414" s="173"/>
      <c r="BF414" s="135"/>
      <c r="BG414" s="135"/>
      <c r="BH414" s="173"/>
      <c r="BI414" s="173"/>
      <c r="BJ414" s="135"/>
      <c r="BK414" s="135"/>
      <c r="BL414" s="135"/>
      <c r="BM414" s="135"/>
      <c r="BN414" s="181"/>
      <c r="BO414" s="181"/>
      <c r="BP414" s="135">
        <f t="shared" si="312"/>
        <v>0</v>
      </c>
      <c r="BQ414" s="135">
        <f t="shared" si="313"/>
        <v>0</v>
      </c>
      <c r="BR414" s="135">
        <f t="shared" si="314"/>
        <v>0</v>
      </c>
      <c r="BS414" s="135">
        <f t="shared" si="315"/>
        <v>0</v>
      </c>
      <c r="BT414" s="181"/>
      <c r="BU414" s="129">
        <f t="shared" si="316"/>
        <v>0</v>
      </c>
      <c r="BV414" s="181"/>
      <c r="BW414" s="135">
        <f t="shared" si="317"/>
        <v>0</v>
      </c>
      <c r="BX414" s="135">
        <f t="shared" si="318"/>
        <v>0</v>
      </c>
      <c r="BY414" s="132">
        <f t="shared" si="319"/>
        <v>0</v>
      </c>
    </row>
    <row r="415" spans="1:77" ht="16.5" customHeight="1" thickTop="1" x14ac:dyDescent="0.3">
      <c r="A415" s="5"/>
      <c r="B415" s="92" t="s">
        <v>551</v>
      </c>
      <c r="C415" s="99"/>
      <c r="D415" s="312" t="s">
        <v>21</v>
      </c>
      <c r="E415" s="100" t="s">
        <v>831</v>
      </c>
      <c r="F415" s="101"/>
      <c r="G415" s="101"/>
      <c r="H415" s="101"/>
      <c r="I415" s="102" t="s">
        <v>8</v>
      </c>
      <c r="J415" s="93">
        <f>K410*$K$6</f>
        <v>44268.097876304797</v>
      </c>
      <c r="K415" s="57">
        <v>191.97401606485408</v>
      </c>
      <c r="M415" s="142">
        <v>31.105266793603203</v>
      </c>
      <c r="N415" s="142">
        <v>29.344591314720002</v>
      </c>
      <c r="O415" s="129">
        <f t="shared" si="310"/>
        <v>1.7606754788832002</v>
      </c>
      <c r="P415" s="132">
        <f t="shared" si="301"/>
        <v>31.105266793603203</v>
      </c>
      <c r="Q415" s="129">
        <f t="shared" si="302"/>
        <v>4.0436846831684168</v>
      </c>
      <c r="R415" s="132">
        <f t="shared" si="303"/>
        <v>35.148951476771622</v>
      </c>
      <c r="S415" s="142">
        <v>35.148951476771622</v>
      </c>
      <c r="T415" s="129">
        <f t="shared" si="304"/>
        <v>3.5148951476771622</v>
      </c>
      <c r="U415" s="133">
        <f t="shared" si="305"/>
        <v>38.66384662444878</v>
      </c>
      <c r="V415" s="142">
        <v>38.66384662444878</v>
      </c>
      <c r="W415" s="129">
        <f t="shared" si="306"/>
        <v>2.3198307974669268</v>
      </c>
      <c r="X415" s="132">
        <f t="shared" si="307"/>
        <v>40.983677421915708</v>
      </c>
      <c r="Y415" s="142">
        <v>40.983677421915708</v>
      </c>
      <c r="Z415" s="129">
        <f t="shared" si="298"/>
        <v>3.2786941937532568</v>
      </c>
      <c r="AA415" s="132">
        <f t="shared" si="299"/>
        <v>44.262371615668968</v>
      </c>
      <c r="AB415" s="132">
        <f>K422</f>
        <v>174.52183278623096</v>
      </c>
      <c r="AC415" s="142">
        <v>44.262371615668968</v>
      </c>
      <c r="AD415" s="129">
        <f t="shared" si="296"/>
        <v>4.4262371615668963</v>
      </c>
      <c r="AE415" s="134">
        <f t="shared" si="297"/>
        <v>48.688608777235864</v>
      </c>
      <c r="AF415" s="142">
        <v>52.096811391642376</v>
      </c>
      <c r="AG415" s="142">
        <v>48.688608777235864</v>
      </c>
      <c r="AH415" s="129">
        <f t="shared" si="288"/>
        <v>3.4082026144065107</v>
      </c>
      <c r="AI415" s="132">
        <f t="shared" si="289"/>
        <v>52.096811391642376</v>
      </c>
      <c r="AK415" s="132">
        <f t="shared" si="280"/>
        <v>7.8145217087463559</v>
      </c>
      <c r="AL415" s="134">
        <f t="shared" si="281"/>
        <v>59.911333100388731</v>
      </c>
      <c r="AM415" s="129">
        <f t="shared" si="282"/>
        <v>13.961746622898477</v>
      </c>
      <c r="AN415" s="134">
        <f t="shared" si="283"/>
        <v>188.48357940912945</v>
      </c>
      <c r="AP415" s="142">
        <v>64.704239748419823</v>
      </c>
      <c r="AQ415" s="129">
        <f t="shared" si="284"/>
        <v>4.5292967823893875</v>
      </c>
      <c r="AR415" s="134">
        <f t="shared" si="285"/>
        <v>69.233536530809204</v>
      </c>
      <c r="AS415" s="243">
        <v>74.772219453273934</v>
      </c>
      <c r="AT415" s="243">
        <v>69.233536530809204</v>
      </c>
      <c r="AU415" s="129">
        <f t="shared" si="332"/>
        <v>5.5386829224647363</v>
      </c>
      <c r="AV415" s="134">
        <f t="shared" si="333"/>
        <v>74.772219453273934</v>
      </c>
      <c r="AW415" s="135">
        <f t="shared" si="334"/>
        <v>5.9817775562619149</v>
      </c>
      <c r="AX415" s="135">
        <f t="shared" si="335"/>
        <v>80.753997009535851</v>
      </c>
      <c r="AY415" s="243">
        <v>80.753997009535851</v>
      </c>
      <c r="AZ415" s="135">
        <f t="shared" si="328"/>
        <v>7.2678597308582269</v>
      </c>
      <c r="BA415" s="135">
        <f t="shared" si="329"/>
        <v>88.021856740394071</v>
      </c>
      <c r="BB415" s="243">
        <v>88.021856740394071</v>
      </c>
      <c r="BC415" s="135">
        <f t="shared" si="324"/>
        <v>7.9219671066354662</v>
      </c>
      <c r="BD415" s="135">
        <f t="shared" si="325"/>
        <v>95.943823847029535</v>
      </c>
      <c r="BE415" s="243">
        <v>95.943823847029535</v>
      </c>
      <c r="BF415" s="135">
        <f t="shared" si="326"/>
        <v>8.634944146232657</v>
      </c>
      <c r="BG415" s="135">
        <f t="shared" si="327"/>
        <v>104.57876799326219</v>
      </c>
      <c r="BH415" s="243">
        <v>117.12822015245365</v>
      </c>
      <c r="BI415" s="243">
        <v>104.57876799326219</v>
      </c>
      <c r="BJ415" s="135">
        <f t="shared" si="320"/>
        <v>12.549452159191464</v>
      </c>
      <c r="BK415" s="135">
        <f t="shared" si="321"/>
        <v>117.12822015245365</v>
      </c>
      <c r="BL415" s="135">
        <f t="shared" si="322"/>
        <v>4.6851288060981462</v>
      </c>
      <c r="BM415" s="135">
        <f t="shared" si="323"/>
        <v>121.8133489585518</v>
      </c>
      <c r="BN415" s="244">
        <v>127.90401640647939</v>
      </c>
      <c r="BO415" s="244">
        <v>121.8133489585518</v>
      </c>
      <c r="BP415" s="135">
        <f t="shared" si="312"/>
        <v>6.09066744792759</v>
      </c>
      <c r="BQ415" s="135">
        <f t="shared" si="313"/>
        <v>127.90401640647939</v>
      </c>
      <c r="BR415" s="135">
        <f t="shared" si="314"/>
        <v>16.627522132842323</v>
      </c>
      <c r="BS415" s="135">
        <f t="shared" si="315"/>
        <v>144.5315385393217</v>
      </c>
      <c r="BT415" s="244">
        <v>151.75811546628779</v>
      </c>
      <c r="BU415" s="129">
        <f t="shared" si="316"/>
        <v>22.763717319943169</v>
      </c>
      <c r="BV415" s="244">
        <v>144.5315385393217</v>
      </c>
      <c r="BW415" s="135">
        <f t="shared" si="317"/>
        <v>7.2265769269660849</v>
      </c>
      <c r="BX415" s="135">
        <f t="shared" si="318"/>
        <v>151.75811546628779</v>
      </c>
      <c r="BY415" s="132">
        <f t="shared" si="319"/>
        <v>174.52183278623096</v>
      </c>
    </row>
    <row r="416" spans="1:77" ht="16.5" customHeight="1" thickBot="1" x14ac:dyDescent="0.35">
      <c r="A416" s="5"/>
      <c r="B416" s="281"/>
      <c r="C416" s="350"/>
      <c r="D416" s="369"/>
      <c r="E416" s="352"/>
      <c r="F416" s="361"/>
      <c r="G416" s="361"/>
      <c r="H416" s="361"/>
      <c r="I416" s="362"/>
      <c r="J416" s="94"/>
      <c r="K416" s="57">
        <v>200.34005655452583</v>
      </c>
      <c r="M416" s="136">
        <v>31.105266793603203</v>
      </c>
      <c r="N416" s="136">
        <v>29.344591314720002</v>
      </c>
      <c r="O416" s="129">
        <f t="shared" si="310"/>
        <v>1.7606754788832002</v>
      </c>
      <c r="P416" s="132">
        <f t="shared" si="301"/>
        <v>31.105266793603203</v>
      </c>
      <c r="Q416" s="129">
        <f t="shared" si="302"/>
        <v>4.0436846831684168</v>
      </c>
      <c r="R416" s="132">
        <f t="shared" si="303"/>
        <v>35.148951476771622</v>
      </c>
      <c r="S416" s="136">
        <v>35.148951476771622</v>
      </c>
      <c r="T416" s="129">
        <f t="shared" si="304"/>
        <v>3.5148951476771622</v>
      </c>
      <c r="U416" s="133">
        <f t="shared" si="305"/>
        <v>38.66384662444878</v>
      </c>
      <c r="V416" s="136">
        <v>38.66384662444878</v>
      </c>
      <c r="W416" s="129">
        <f t="shared" si="306"/>
        <v>2.3198307974669268</v>
      </c>
      <c r="X416" s="132">
        <f t="shared" si="307"/>
        <v>40.983677421915708</v>
      </c>
      <c r="Y416" s="136">
        <v>40.983677421915708</v>
      </c>
      <c r="Z416" s="129">
        <f t="shared" si="298"/>
        <v>3.2786941937532568</v>
      </c>
      <c r="AA416" s="132">
        <f t="shared" si="299"/>
        <v>44.262371615668968</v>
      </c>
      <c r="AB416" s="132">
        <f>K423</f>
        <v>174.52183278623096</v>
      </c>
      <c r="AC416" s="136">
        <v>44.262371615668968</v>
      </c>
      <c r="AD416" s="129">
        <f t="shared" si="296"/>
        <v>4.4262371615668963</v>
      </c>
      <c r="AE416" s="134">
        <f t="shared" si="297"/>
        <v>48.688608777235864</v>
      </c>
      <c r="AF416" s="136">
        <v>52.096811391642376</v>
      </c>
      <c r="AG416" s="136">
        <v>48.688608777235864</v>
      </c>
      <c r="AH416" s="129">
        <f t="shared" si="288"/>
        <v>3.4082026144065107</v>
      </c>
      <c r="AI416" s="132">
        <f t="shared" si="289"/>
        <v>52.096811391642376</v>
      </c>
      <c r="AK416" s="132">
        <f t="shared" si="280"/>
        <v>7.8145217087463559</v>
      </c>
      <c r="AL416" s="134">
        <f t="shared" si="281"/>
        <v>59.911333100388731</v>
      </c>
      <c r="AM416" s="129">
        <f t="shared" si="282"/>
        <v>13.961746622898477</v>
      </c>
      <c r="AN416" s="134">
        <f t="shared" si="283"/>
        <v>188.48357940912945</v>
      </c>
      <c r="AP416" s="136">
        <v>64.704239748419823</v>
      </c>
      <c r="AQ416" s="129">
        <f t="shared" si="284"/>
        <v>4.5292967823893875</v>
      </c>
      <c r="AR416" s="134">
        <f t="shared" si="285"/>
        <v>69.233536530809204</v>
      </c>
      <c r="AS416" s="136">
        <v>74.772219453273934</v>
      </c>
      <c r="AT416" s="136">
        <v>69.233536530809204</v>
      </c>
      <c r="AU416" s="129">
        <f t="shared" si="332"/>
        <v>5.5386829224647363</v>
      </c>
      <c r="AV416" s="134">
        <f t="shared" si="333"/>
        <v>74.772219453273934</v>
      </c>
      <c r="AW416" s="135">
        <f t="shared" si="334"/>
        <v>5.9817775562619149</v>
      </c>
      <c r="AX416" s="135">
        <f t="shared" si="335"/>
        <v>80.753997009535851</v>
      </c>
      <c r="AY416" s="136">
        <v>80.753997009535851</v>
      </c>
      <c r="AZ416" s="135">
        <f t="shared" si="328"/>
        <v>7.2678597308582269</v>
      </c>
      <c r="BA416" s="135">
        <f t="shared" si="329"/>
        <v>88.021856740394071</v>
      </c>
      <c r="BB416" s="136">
        <v>88.021856740394071</v>
      </c>
      <c r="BC416" s="135">
        <f t="shared" si="324"/>
        <v>7.9219671066354662</v>
      </c>
      <c r="BD416" s="135">
        <f t="shared" si="325"/>
        <v>95.943823847029535</v>
      </c>
      <c r="BE416" s="136">
        <v>95.943823847029535</v>
      </c>
      <c r="BF416" s="135">
        <f t="shared" si="326"/>
        <v>8.634944146232657</v>
      </c>
      <c r="BG416" s="135">
        <f t="shared" si="327"/>
        <v>104.57876799326219</v>
      </c>
      <c r="BH416" s="136">
        <v>117.12822015245365</v>
      </c>
      <c r="BI416" s="136">
        <v>104.57876799326219</v>
      </c>
      <c r="BJ416" s="135">
        <f t="shared" si="320"/>
        <v>12.549452159191464</v>
      </c>
      <c r="BK416" s="135">
        <f t="shared" si="321"/>
        <v>117.12822015245365</v>
      </c>
      <c r="BL416" s="135">
        <f t="shared" si="322"/>
        <v>4.6851288060981462</v>
      </c>
      <c r="BM416" s="135">
        <f t="shared" si="323"/>
        <v>121.8133489585518</v>
      </c>
      <c r="BN416" s="136">
        <v>127.90401640647939</v>
      </c>
      <c r="BO416" s="136">
        <v>121.8133489585518</v>
      </c>
      <c r="BP416" s="135">
        <f t="shared" si="312"/>
        <v>6.09066744792759</v>
      </c>
      <c r="BQ416" s="135">
        <f t="shared" si="313"/>
        <v>127.90401640647939</v>
      </c>
      <c r="BR416" s="135">
        <f t="shared" si="314"/>
        <v>16.627522132842323</v>
      </c>
      <c r="BS416" s="135">
        <f t="shared" si="315"/>
        <v>144.5315385393217</v>
      </c>
      <c r="BT416" s="136">
        <v>151.75811546628779</v>
      </c>
      <c r="BU416" s="129">
        <f t="shared" si="316"/>
        <v>22.763717319943169</v>
      </c>
      <c r="BV416" s="136">
        <v>144.5315385393217</v>
      </c>
      <c r="BW416" s="135">
        <f t="shared" si="317"/>
        <v>7.2265769269660849</v>
      </c>
      <c r="BX416" s="135">
        <f t="shared" si="318"/>
        <v>151.75811546628779</v>
      </c>
      <c r="BY416" s="132">
        <f t="shared" si="319"/>
        <v>174.52183278623096</v>
      </c>
    </row>
    <row r="417" spans="1:77" ht="16.5" customHeight="1" x14ac:dyDescent="0.3">
      <c r="A417" s="5"/>
      <c r="B417" s="89" t="s">
        <v>473</v>
      </c>
      <c r="C417" s="103">
        <v>6104</v>
      </c>
      <c r="D417" s="104" t="s">
        <v>18</v>
      </c>
      <c r="E417" s="90" t="s">
        <v>135</v>
      </c>
      <c r="F417" s="105">
        <v>44.45</v>
      </c>
      <c r="G417" s="105">
        <v>63.5</v>
      </c>
      <c r="H417" s="105">
        <v>10</v>
      </c>
      <c r="I417" s="106" t="s">
        <v>8</v>
      </c>
      <c r="J417" s="91">
        <f>K412*$K$6</f>
        <v>4412.7964510492484</v>
      </c>
      <c r="K417" s="57">
        <v>531.29999999999995</v>
      </c>
      <c r="M417" s="136">
        <v>31.105266793603203</v>
      </c>
      <c r="N417" s="136">
        <v>29.344591314720002</v>
      </c>
      <c r="O417" s="129">
        <f t="shared" si="310"/>
        <v>1.7606754788832002</v>
      </c>
      <c r="P417" s="132">
        <f t="shared" si="301"/>
        <v>31.105266793603203</v>
      </c>
      <c r="Q417" s="129">
        <f t="shared" si="302"/>
        <v>4.0436846831684168</v>
      </c>
      <c r="R417" s="132">
        <f t="shared" si="303"/>
        <v>35.148951476771622</v>
      </c>
      <c r="S417" s="136">
        <v>35.148951476771622</v>
      </c>
      <c r="T417" s="129">
        <f t="shared" si="304"/>
        <v>3.5148951476771622</v>
      </c>
      <c r="U417" s="133">
        <f t="shared" si="305"/>
        <v>38.66384662444878</v>
      </c>
      <c r="V417" s="136">
        <v>38.66384662444878</v>
      </c>
      <c r="W417" s="129">
        <f t="shared" si="306"/>
        <v>2.3198307974669268</v>
      </c>
      <c r="X417" s="132">
        <f t="shared" si="307"/>
        <v>40.983677421915708</v>
      </c>
      <c r="Y417" s="136">
        <v>40.983677421915708</v>
      </c>
      <c r="Z417" s="129">
        <f t="shared" si="298"/>
        <v>3.2786941937532568</v>
      </c>
      <c r="AA417" s="132">
        <f t="shared" si="299"/>
        <v>44.262371615668968</v>
      </c>
      <c r="AB417" s="132">
        <f>K425</f>
        <v>174.52183278623096</v>
      </c>
      <c r="AC417" s="136">
        <v>44.262371615668968</v>
      </c>
      <c r="AD417" s="129">
        <f t="shared" si="296"/>
        <v>4.4262371615668963</v>
      </c>
      <c r="AE417" s="134">
        <f t="shared" si="297"/>
        <v>48.688608777235864</v>
      </c>
      <c r="AF417" s="136">
        <v>52.096811391642376</v>
      </c>
      <c r="AG417" s="136">
        <v>48.688608777235864</v>
      </c>
      <c r="AH417" s="129">
        <f t="shared" si="288"/>
        <v>3.4082026144065107</v>
      </c>
      <c r="AI417" s="132">
        <f t="shared" si="289"/>
        <v>52.096811391642376</v>
      </c>
      <c r="AK417" s="132">
        <f t="shared" si="280"/>
        <v>7.8145217087463559</v>
      </c>
      <c r="AL417" s="134">
        <f t="shared" si="281"/>
        <v>59.911333100388731</v>
      </c>
      <c r="AM417" s="129">
        <f t="shared" si="282"/>
        <v>13.961746622898477</v>
      </c>
      <c r="AN417" s="134">
        <f t="shared" si="283"/>
        <v>188.48357940912945</v>
      </c>
      <c r="AP417" s="136">
        <v>64.704239748419823</v>
      </c>
      <c r="AQ417" s="129">
        <f t="shared" si="284"/>
        <v>4.5292967823893875</v>
      </c>
      <c r="AR417" s="134">
        <f t="shared" si="285"/>
        <v>69.233536530809204</v>
      </c>
      <c r="AS417" s="136">
        <v>74.772219453273934</v>
      </c>
      <c r="AT417" s="136">
        <v>69.233536530809204</v>
      </c>
      <c r="AU417" s="129">
        <f t="shared" si="332"/>
        <v>5.5386829224647363</v>
      </c>
      <c r="AV417" s="134">
        <f t="shared" si="333"/>
        <v>74.772219453273934</v>
      </c>
      <c r="AW417" s="135">
        <f t="shared" si="334"/>
        <v>5.9817775562619149</v>
      </c>
      <c r="AX417" s="135">
        <f t="shared" si="335"/>
        <v>80.753997009535851</v>
      </c>
      <c r="AY417" s="136">
        <v>80.753997009535851</v>
      </c>
      <c r="AZ417" s="135">
        <f t="shared" si="328"/>
        <v>7.2678597308582269</v>
      </c>
      <c r="BA417" s="135">
        <f t="shared" si="329"/>
        <v>88.021856740394071</v>
      </c>
      <c r="BB417" s="136">
        <v>88.021856740394071</v>
      </c>
      <c r="BC417" s="135">
        <f t="shared" si="324"/>
        <v>7.9219671066354662</v>
      </c>
      <c r="BD417" s="135">
        <f t="shared" si="325"/>
        <v>95.943823847029535</v>
      </c>
      <c r="BE417" s="136">
        <v>95.943823847029535</v>
      </c>
      <c r="BF417" s="135">
        <f t="shared" si="326"/>
        <v>8.634944146232657</v>
      </c>
      <c r="BG417" s="135">
        <f t="shared" si="327"/>
        <v>104.57876799326219</v>
      </c>
      <c r="BH417" s="136">
        <v>117.12822015245365</v>
      </c>
      <c r="BI417" s="136">
        <v>104.57876799326219</v>
      </c>
      <c r="BJ417" s="135">
        <f t="shared" si="320"/>
        <v>12.549452159191464</v>
      </c>
      <c r="BK417" s="135">
        <f t="shared" si="321"/>
        <v>117.12822015245365</v>
      </c>
      <c r="BL417" s="135">
        <f t="shared" si="322"/>
        <v>4.6851288060981462</v>
      </c>
      <c r="BM417" s="135">
        <f t="shared" si="323"/>
        <v>121.8133489585518</v>
      </c>
      <c r="BN417" s="136">
        <v>127.90401640647939</v>
      </c>
      <c r="BO417" s="136">
        <v>121.8133489585518</v>
      </c>
      <c r="BP417" s="135">
        <f t="shared" si="312"/>
        <v>6.09066744792759</v>
      </c>
      <c r="BQ417" s="135">
        <f t="shared" si="313"/>
        <v>127.90401640647939</v>
      </c>
      <c r="BR417" s="135">
        <f t="shared" si="314"/>
        <v>16.627522132842323</v>
      </c>
      <c r="BS417" s="135">
        <f t="shared" si="315"/>
        <v>144.5315385393217</v>
      </c>
      <c r="BT417" s="136">
        <v>151.75811546628779</v>
      </c>
      <c r="BU417" s="129">
        <f t="shared" si="316"/>
        <v>22.763717319943169</v>
      </c>
      <c r="BV417" s="136">
        <v>144.5315385393217</v>
      </c>
      <c r="BW417" s="135">
        <f t="shared" si="317"/>
        <v>7.2265769269660849</v>
      </c>
      <c r="BX417" s="135">
        <f t="shared" si="318"/>
        <v>151.75811546628779</v>
      </c>
      <c r="BY417" s="132">
        <f t="shared" si="319"/>
        <v>174.52183278623096</v>
      </c>
    </row>
    <row r="418" spans="1:77" ht="16.5" customHeight="1" x14ac:dyDescent="0.3">
      <c r="A418" s="5"/>
      <c r="B418" s="92" t="s">
        <v>469</v>
      </c>
      <c r="C418" s="95">
        <v>6864</v>
      </c>
      <c r="D418" s="88" t="s">
        <v>18</v>
      </c>
      <c r="E418" s="88" t="s">
        <v>101</v>
      </c>
      <c r="F418" s="96">
        <v>32</v>
      </c>
      <c r="G418" s="96">
        <v>47</v>
      </c>
      <c r="H418" s="96">
        <v>10</v>
      </c>
      <c r="I418" s="97" t="s">
        <v>8</v>
      </c>
      <c r="J418" s="93">
        <f>J400</f>
        <v>4672.1397476319999</v>
      </c>
      <c r="K418" s="57">
        <v>165.68379999999999</v>
      </c>
      <c r="M418" s="136"/>
      <c r="N418" s="136"/>
      <c r="P418" s="132"/>
      <c r="R418" s="132"/>
      <c r="S418" s="136"/>
      <c r="U418" s="133"/>
      <c r="V418" s="136"/>
      <c r="X418" s="132"/>
      <c r="Y418" s="136"/>
      <c r="AA418" s="132"/>
      <c r="AB418" s="132"/>
      <c r="AC418" s="136"/>
      <c r="AE418" s="134"/>
      <c r="AF418" s="136"/>
      <c r="AG418" s="136"/>
      <c r="AI418" s="132"/>
      <c r="AK418" s="132"/>
      <c r="AL418" s="134"/>
      <c r="AN418" s="134"/>
      <c r="AP418" s="136">
        <v>64.704239748419823</v>
      </c>
      <c r="AQ418" s="129">
        <f t="shared" si="284"/>
        <v>4.5292967823893875</v>
      </c>
      <c r="AR418" s="134">
        <f t="shared" si="285"/>
        <v>69.233536530809204</v>
      </c>
      <c r="AS418" s="136">
        <v>74.772219453273934</v>
      </c>
      <c r="AT418" s="136">
        <v>69.233536530809204</v>
      </c>
      <c r="AU418" s="129">
        <f t="shared" si="332"/>
        <v>5.5386829224647363</v>
      </c>
      <c r="AV418" s="134">
        <f t="shared" si="333"/>
        <v>74.772219453273934</v>
      </c>
      <c r="AW418" s="135">
        <f t="shared" si="334"/>
        <v>5.9817775562619149</v>
      </c>
      <c r="AX418" s="135">
        <f t="shared" si="335"/>
        <v>80.753997009535851</v>
      </c>
      <c r="AY418" s="136">
        <v>80.753997009535851</v>
      </c>
      <c r="AZ418" s="135">
        <f t="shared" si="328"/>
        <v>7.2678597308582269</v>
      </c>
      <c r="BA418" s="135">
        <f t="shared" si="329"/>
        <v>88.021856740394071</v>
      </c>
      <c r="BB418" s="136">
        <v>88.021856740394071</v>
      </c>
      <c r="BC418" s="135">
        <f t="shared" si="324"/>
        <v>7.9219671066354662</v>
      </c>
      <c r="BD418" s="135">
        <f t="shared" si="325"/>
        <v>95.943823847029535</v>
      </c>
      <c r="BE418" s="136">
        <v>95.943823847029535</v>
      </c>
      <c r="BF418" s="135">
        <f t="shared" si="326"/>
        <v>8.634944146232657</v>
      </c>
      <c r="BG418" s="135">
        <f t="shared" si="327"/>
        <v>104.57876799326219</v>
      </c>
      <c r="BH418" s="136">
        <v>117.12822015245365</v>
      </c>
      <c r="BI418" s="136">
        <v>104.57876799326219</v>
      </c>
      <c r="BJ418" s="135">
        <f t="shared" si="320"/>
        <v>12.549452159191464</v>
      </c>
      <c r="BK418" s="135">
        <f t="shared" si="321"/>
        <v>117.12822015245365</v>
      </c>
      <c r="BL418" s="135">
        <f t="shared" si="322"/>
        <v>4.6851288060981462</v>
      </c>
      <c r="BM418" s="135">
        <f t="shared" si="323"/>
        <v>121.8133489585518</v>
      </c>
      <c r="BN418" s="136">
        <v>127.90401640647939</v>
      </c>
      <c r="BO418" s="136">
        <v>121.8133489585518</v>
      </c>
      <c r="BP418" s="135">
        <f t="shared" si="312"/>
        <v>6.09066744792759</v>
      </c>
      <c r="BQ418" s="135">
        <f t="shared" si="313"/>
        <v>127.90401640647939</v>
      </c>
      <c r="BR418" s="135">
        <f t="shared" si="314"/>
        <v>16.627522132842323</v>
      </c>
      <c r="BS418" s="135">
        <f t="shared" si="315"/>
        <v>144.5315385393217</v>
      </c>
      <c r="BT418" s="136">
        <v>151.75811546628779</v>
      </c>
      <c r="BU418" s="129">
        <f t="shared" si="316"/>
        <v>22.763717319943169</v>
      </c>
      <c r="BV418" s="136">
        <v>144.5315385393217</v>
      </c>
      <c r="BW418" s="135">
        <f t="shared" si="317"/>
        <v>7.2265769269660849</v>
      </c>
      <c r="BX418" s="135">
        <f t="shared" si="318"/>
        <v>151.75811546628779</v>
      </c>
      <c r="BY418" s="132">
        <f t="shared" si="319"/>
        <v>174.52183278623096</v>
      </c>
    </row>
    <row r="419" spans="1:77" ht="16.5" customHeight="1" x14ac:dyDescent="0.3">
      <c r="A419" s="5"/>
      <c r="B419" s="92" t="s">
        <v>474</v>
      </c>
      <c r="C419" s="95">
        <v>8422</v>
      </c>
      <c r="D419" s="88" t="s">
        <v>18</v>
      </c>
      <c r="E419" s="88" t="s">
        <v>136</v>
      </c>
      <c r="F419" s="96">
        <v>32</v>
      </c>
      <c r="G419" s="96">
        <v>47</v>
      </c>
      <c r="H419" s="96">
        <v>10</v>
      </c>
      <c r="I419" s="97" t="s">
        <v>9</v>
      </c>
      <c r="J419" s="93">
        <f>J400</f>
        <v>4672.1397476319999</v>
      </c>
      <c r="K419" s="57">
        <v>106.65223114714118</v>
      </c>
      <c r="M419" s="136">
        <v>31.105266793603203</v>
      </c>
      <c r="N419" s="136">
        <v>29.344591314720002</v>
      </c>
      <c r="O419" s="129">
        <f t="shared" si="310"/>
        <v>1.7606754788832002</v>
      </c>
      <c r="P419" s="132">
        <f t="shared" si="301"/>
        <v>31.105266793603203</v>
      </c>
      <c r="Q419" s="129">
        <f t="shared" si="302"/>
        <v>4.0436846831684168</v>
      </c>
      <c r="R419" s="132">
        <f t="shared" si="303"/>
        <v>35.148951476771622</v>
      </c>
      <c r="S419" s="136">
        <v>35.148951476771622</v>
      </c>
      <c r="T419" s="129">
        <f t="shared" si="304"/>
        <v>3.5148951476771622</v>
      </c>
      <c r="U419" s="133">
        <f t="shared" si="305"/>
        <v>38.66384662444878</v>
      </c>
      <c r="V419" s="136">
        <v>38.66384662444878</v>
      </c>
      <c r="W419" s="129">
        <f t="shared" si="306"/>
        <v>2.3198307974669268</v>
      </c>
      <c r="X419" s="132">
        <f t="shared" si="307"/>
        <v>40.983677421915708</v>
      </c>
      <c r="Y419" s="136">
        <v>40.983677421915708</v>
      </c>
      <c r="Z419" s="129">
        <f t="shared" si="298"/>
        <v>3.2786941937532568</v>
      </c>
      <c r="AA419" s="132">
        <f t="shared" si="299"/>
        <v>44.262371615668968</v>
      </c>
      <c r="AB419" s="132">
        <f>K427</f>
        <v>250.81663067294738</v>
      </c>
      <c r="AC419" s="136">
        <v>44.262371615668968</v>
      </c>
      <c r="AD419" s="129">
        <f t="shared" si="296"/>
        <v>4.4262371615668963</v>
      </c>
      <c r="AE419" s="134">
        <f t="shared" si="297"/>
        <v>48.688608777235864</v>
      </c>
      <c r="AF419" s="136">
        <v>52.096811391642376</v>
      </c>
      <c r="AG419" s="136">
        <v>48.688608777235864</v>
      </c>
      <c r="AH419" s="129">
        <f t="shared" si="288"/>
        <v>3.4082026144065107</v>
      </c>
      <c r="AI419" s="132">
        <f t="shared" si="289"/>
        <v>52.096811391642376</v>
      </c>
      <c r="AK419" s="132">
        <f t="shared" si="280"/>
        <v>7.8145217087463559</v>
      </c>
      <c r="AL419" s="134">
        <f t="shared" si="281"/>
        <v>59.911333100388731</v>
      </c>
      <c r="AM419" s="129">
        <f t="shared" si="282"/>
        <v>20.065330453835792</v>
      </c>
      <c r="AN419" s="134">
        <f t="shared" si="283"/>
        <v>270.88196112678315</v>
      </c>
      <c r="AP419" s="211">
        <v>99.5</v>
      </c>
      <c r="AQ419" s="129">
        <f t="shared" si="284"/>
        <v>6.9649999999999999</v>
      </c>
      <c r="AR419" s="134">
        <f t="shared" si="285"/>
        <v>106.465</v>
      </c>
      <c r="AS419" s="162">
        <v>107.46</v>
      </c>
      <c r="AT419" s="162">
        <v>99.5</v>
      </c>
      <c r="AU419" s="129">
        <f t="shared" si="332"/>
        <v>7.96</v>
      </c>
      <c r="AV419" s="134">
        <f t="shared" si="333"/>
        <v>107.46</v>
      </c>
      <c r="AW419" s="135">
        <f t="shared" si="334"/>
        <v>8.5968</v>
      </c>
      <c r="AX419" s="135">
        <f t="shared" si="335"/>
        <v>116.0568</v>
      </c>
      <c r="AY419" s="162">
        <v>116.0568</v>
      </c>
      <c r="AZ419" s="135">
        <f t="shared" si="328"/>
        <v>10.445112</v>
      </c>
      <c r="BA419" s="135">
        <f t="shared" si="329"/>
        <v>126.50191199999999</v>
      </c>
      <c r="BB419" s="162">
        <v>126.50191199999999</v>
      </c>
      <c r="BC419" s="135">
        <f t="shared" si="324"/>
        <v>11.385172079999998</v>
      </c>
      <c r="BD419" s="135">
        <f t="shared" si="325"/>
        <v>137.88708407999999</v>
      </c>
      <c r="BE419" s="162">
        <v>137.88708407999999</v>
      </c>
      <c r="BF419" s="135">
        <f t="shared" si="326"/>
        <v>12.409837567199999</v>
      </c>
      <c r="BG419" s="135">
        <f t="shared" si="327"/>
        <v>150.29692164719998</v>
      </c>
      <c r="BH419" s="162">
        <v>168.33255224486399</v>
      </c>
      <c r="BI419" s="162">
        <v>150.29692164719998</v>
      </c>
      <c r="BJ419" s="135">
        <f t="shared" si="320"/>
        <v>18.035630597663999</v>
      </c>
      <c r="BK419" s="135">
        <f t="shared" si="321"/>
        <v>168.33255224486399</v>
      </c>
      <c r="BL419" s="135">
        <f t="shared" si="322"/>
        <v>6.7333020897945595</v>
      </c>
      <c r="BM419" s="135">
        <f t="shared" si="323"/>
        <v>175.06585433465855</v>
      </c>
      <c r="BN419" s="162">
        <v>183.81914705139147</v>
      </c>
      <c r="BO419" s="162">
        <v>175.06585433465855</v>
      </c>
      <c r="BP419" s="135">
        <f t="shared" si="312"/>
        <v>8.7532927167329273</v>
      </c>
      <c r="BQ419" s="135">
        <f t="shared" si="313"/>
        <v>183.81914705139147</v>
      </c>
      <c r="BR419" s="135">
        <f t="shared" si="314"/>
        <v>23.89648911668089</v>
      </c>
      <c r="BS419" s="135">
        <f t="shared" si="315"/>
        <v>207.71563616807236</v>
      </c>
      <c r="BT419" s="162">
        <v>218.10141797647597</v>
      </c>
      <c r="BU419" s="129">
        <f t="shared" si="316"/>
        <v>32.715212696471397</v>
      </c>
      <c r="BV419" s="162">
        <v>207.71563616807236</v>
      </c>
      <c r="BW419" s="135">
        <f t="shared" si="317"/>
        <v>10.385781808403618</v>
      </c>
      <c r="BX419" s="135">
        <f t="shared" si="318"/>
        <v>218.10141797647597</v>
      </c>
      <c r="BY419" s="132">
        <f t="shared" si="319"/>
        <v>250.81663067294738</v>
      </c>
    </row>
    <row r="420" spans="1:77" ht="16.5" customHeight="1" thickBot="1" x14ac:dyDescent="0.35">
      <c r="A420" s="5"/>
      <c r="B420" s="92" t="s">
        <v>475</v>
      </c>
      <c r="C420" s="95"/>
      <c r="D420" s="88" t="s">
        <v>18</v>
      </c>
      <c r="E420" s="88" t="s">
        <v>779</v>
      </c>
      <c r="F420" s="96">
        <v>35</v>
      </c>
      <c r="G420" s="96">
        <v>48</v>
      </c>
      <c r="H420" s="96">
        <v>10</v>
      </c>
      <c r="I420" s="97" t="s">
        <v>8</v>
      </c>
      <c r="J420" s="93">
        <f t="shared" ref="J420:J422" si="336">K415*$K$6</f>
        <v>6061.1530677736782</v>
      </c>
      <c r="K420" s="57">
        <v>249.20333777213645</v>
      </c>
      <c r="M420" s="138"/>
      <c r="N420" s="138"/>
      <c r="P420" s="132"/>
      <c r="R420" s="132"/>
      <c r="S420" s="138"/>
      <c r="U420" s="133"/>
      <c r="V420" s="138"/>
      <c r="X420" s="132"/>
      <c r="Y420" s="138"/>
      <c r="AA420" s="132"/>
      <c r="AB420" s="132">
        <f>K428</f>
        <v>221.96781664802992</v>
      </c>
      <c r="AC420" s="138"/>
      <c r="AE420" s="134"/>
      <c r="AF420" s="138"/>
      <c r="AG420" s="138"/>
      <c r="AI420" s="132"/>
      <c r="AK420" s="132"/>
      <c r="AL420" s="134"/>
      <c r="AM420" s="129">
        <f t="shared" si="282"/>
        <v>17.757425331842395</v>
      </c>
      <c r="AN420" s="134">
        <f t="shared" si="283"/>
        <v>239.72524197987232</v>
      </c>
      <c r="AP420" s="190"/>
      <c r="AR420" s="134"/>
      <c r="AS420" s="224">
        <v>95.1</v>
      </c>
      <c r="AT420" s="224"/>
      <c r="AU420" s="129">
        <f t="shared" si="332"/>
        <v>0</v>
      </c>
      <c r="AV420" s="134">
        <f t="shared" si="333"/>
        <v>0</v>
      </c>
      <c r="AW420" s="135">
        <f t="shared" si="334"/>
        <v>7.6079999999999997</v>
      </c>
      <c r="AX420" s="135">
        <f t="shared" si="335"/>
        <v>102.708</v>
      </c>
      <c r="AY420" s="224">
        <v>102.708</v>
      </c>
      <c r="AZ420" s="135">
        <f t="shared" si="328"/>
        <v>9.2437199999999997</v>
      </c>
      <c r="BA420" s="135">
        <f t="shared" si="329"/>
        <v>111.95171999999999</v>
      </c>
      <c r="BB420" s="224">
        <v>111.95171999999999</v>
      </c>
      <c r="BC420" s="135">
        <f t="shared" si="324"/>
        <v>10.075654800000001</v>
      </c>
      <c r="BD420" s="135">
        <f t="shared" si="325"/>
        <v>122.02737479999999</v>
      </c>
      <c r="BE420" s="224">
        <v>122.02737479999999</v>
      </c>
      <c r="BF420" s="135">
        <f t="shared" si="326"/>
        <v>10.982463731999999</v>
      </c>
      <c r="BG420" s="135">
        <f t="shared" si="327"/>
        <v>133.009838532</v>
      </c>
      <c r="BH420" s="224">
        <v>148.97101915584</v>
      </c>
      <c r="BI420" s="224">
        <v>133.009838532</v>
      </c>
      <c r="BJ420" s="135">
        <f t="shared" si="320"/>
        <v>15.961180623840001</v>
      </c>
      <c r="BK420" s="135">
        <f t="shared" si="321"/>
        <v>148.97101915584</v>
      </c>
      <c r="BL420" s="135">
        <f t="shared" si="322"/>
        <v>5.9588407662335996</v>
      </c>
      <c r="BM420" s="135">
        <f t="shared" si="323"/>
        <v>154.9298599220736</v>
      </c>
      <c r="BN420" s="226">
        <v>162.67635291817729</v>
      </c>
      <c r="BO420" s="226">
        <v>154.9298599220736</v>
      </c>
      <c r="BP420" s="135">
        <f t="shared" si="312"/>
        <v>7.7464929961036795</v>
      </c>
      <c r="BQ420" s="135">
        <f t="shared" si="313"/>
        <v>162.67635291817729</v>
      </c>
      <c r="BR420" s="135">
        <f t="shared" si="314"/>
        <v>21.147925879363047</v>
      </c>
      <c r="BS420" s="135">
        <f t="shared" si="315"/>
        <v>183.82427879754033</v>
      </c>
      <c r="BT420" s="226">
        <v>193.01549273741733</v>
      </c>
      <c r="BU420" s="129">
        <f t="shared" si="316"/>
        <v>28.952323910612602</v>
      </c>
      <c r="BV420" s="226">
        <v>183.82427879754033</v>
      </c>
      <c r="BW420" s="135">
        <f t="shared" si="317"/>
        <v>9.1912139398770165</v>
      </c>
      <c r="BX420" s="135">
        <f t="shared" si="318"/>
        <v>193.01549273741733</v>
      </c>
      <c r="BY420" s="132">
        <f t="shared" si="319"/>
        <v>221.96781664802992</v>
      </c>
    </row>
    <row r="421" spans="1:77" ht="16.5" customHeight="1" x14ac:dyDescent="0.3">
      <c r="A421" s="5"/>
      <c r="B421" s="92" t="s">
        <v>476</v>
      </c>
      <c r="C421" s="95">
        <v>9912</v>
      </c>
      <c r="D421" s="88" t="s">
        <v>18</v>
      </c>
      <c r="E421" s="88" t="s">
        <v>537</v>
      </c>
      <c r="F421" s="96">
        <v>32</v>
      </c>
      <c r="G421" s="96">
        <v>42</v>
      </c>
      <c r="H421" s="96">
        <v>7</v>
      </c>
      <c r="I421" s="97" t="s">
        <v>8</v>
      </c>
      <c r="J421" s="93">
        <f t="shared" si="336"/>
        <v>6325.2922102395114</v>
      </c>
      <c r="K421" s="57">
        <v>105.75579999999999</v>
      </c>
      <c r="M421" s="138"/>
      <c r="N421" s="138"/>
      <c r="P421" s="132"/>
      <c r="R421" s="132"/>
      <c r="S421" s="138"/>
      <c r="U421" s="133"/>
      <c r="V421" s="138"/>
      <c r="X421" s="132"/>
      <c r="Y421" s="138"/>
      <c r="AA421" s="132"/>
      <c r="AB421" s="132"/>
      <c r="AC421" s="138"/>
      <c r="AE421" s="134"/>
      <c r="AF421" s="138"/>
      <c r="AG421" s="138"/>
      <c r="AI421" s="132"/>
      <c r="AK421" s="132"/>
      <c r="AL421" s="134"/>
      <c r="AN421" s="134"/>
      <c r="AP421" s="190"/>
      <c r="AR421" s="134"/>
      <c r="AS421" s="152"/>
      <c r="AT421" s="152"/>
      <c r="AV421" s="134"/>
      <c r="AW421" s="135"/>
      <c r="AX421" s="135"/>
      <c r="AY421" s="152"/>
      <c r="AZ421" s="135"/>
      <c r="BA421" s="135"/>
      <c r="BB421" s="152"/>
      <c r="BC421" s="135"/>
      <c r="BD421" s="135"/>
      <c r="BE421" s="152"/>
      <c r="BF421" s="135"/>
      <c r="BG421" s="135"/>
      <c r="BH421" s="152"/>
      <c r="BI421" s="152"/>
      <c r="BJ421" s="135"/>
      <c r="BK421" s="135"/>
      <c r="BL421" s="135"/>
      <c r="BM421" s="135"/>
      <c r="BP421" s="135">
        <f t="shared" si="312"/>
        <v>0</v>
      </c>
      <c r="BQ421" s="135">
        <f t="shared" si="313"/>
        <v>0</v>
      </c>
      <c r="BR421" s="135">
        <f t="shared" si="314"/>
        <v>0</v>
      </c>
      <c r="BS421" s="135">
        <f t="shared" si="315"/>
        <v>0</v>
      </c>
      <c r="BU421" s="129">
        <f t="shared" si="316"/>
        <v>0</v>
      </c>
      <c r="BW421" s="135">
        <f t="shared" si="317"/>
        <v>0</v>
      </c>
      <c r="BX421" s="135">
        <f t="shared" si="318"/>
        <v>0</v>
      </c>
      <c r="BY421" s="132">
        <f t="shared" si="319"/>
        <v>0</v>
      </c>
    </row>
    <row r="422" spans="1:77" ht="16.5" customHeight="1" x14ac:dyDescent="0.3">
      <c r="A422" s="5"/>
      <c r="B422" s="92" t="s">
        <v>636</v>
      </c>
      <c r="C422" s="99"/>
      <c r="D422" s="100" t="s">
        <v>18</v>
      </c>
      <c r="E422" s="100" t="s">
        <v>637</v>
      </c>
      <c r="F422" s="101">
        <v>45</v>
      </c>
      <c r="G422" s="101">
        <v>60</v>
      </c>
      <c r="H422" s="101">
        <v>8</v>
      </c>
      <c r="I422" s="102" t="s">
        <v>8</v>
      </c>
      <c r="J422" s="93">
        <f t="shared" si="336"/>
        <v>16774.61716392</v>
      </c>
      <c r="K422" s="57">
        <v>174.52183278623096</v>
      </c>
      <c r="O422" s="129">
        <f t="shared" si="310"/>
        <v>0</v>
      </c>
      <c r="P422" s="132">
        <f t="shared" si="301"/>
        <v>0</v>
      </c>
      <c r="Q422" s="129">
        <f t="shared" si="302"/>
        <v>0</v>
      </c>
      <c r="R422" s="132">
        <f t="shared" si="303"/>
        <v>0</v>
      </c>
      <c r="U422" s="133"/>
      <c r="W422" s="129">
        <f t="shared" si="306"/>
        <v>0</v>
      </c>
      <c r="X422" s="132">
        <f t="shared" si="307"/>
        <v>0</v>
      </c>
      <c r="Z422" s="129">
        <f t="shared" si="298"/>
        <v>0</v>
      </c>
      <c r="AA422" s="132">
        <f t="shared" si="299"/>
        <v>0</v>
      </c>
      <c r="AB422" s="132">
        <f>J436</f>
        <v>0</v>
      </c>
      <c r="AD422" s="129">
        <f t="shared" si="296"/>
        <v>0</v>
      </c>
      <c r="AE422" s="134">
        <f t="shared" si="297"/>
        <v>0</v>
      </c>
      <c r="AH422" s="129">
        <f t="shared" si="288"/>
        <v>0</v>
      </c>
      <c r="AI422" s="132">
        <f t="shared" si="289"/>
        <v>0</v>
      </c>
      <c r="AK422" s="132"/>
      <c r="AL422" s="134">
        <f t="shared" si="281"/>
        <v>0</v>
      </c>
      <c r="AM422" s="129">
        <f t="shared" si="282"/>
        <v>0</v>
      </c>
      <c r="AN422" s="134">
        <f t="shared" si="283"/>
        <v>0</v>
      </c>
      <c r="AQ422" s="129">
        <f t="shared" si="284"/>
        <v>0</v>
      </c>
      <c r="AR422" s="134">
        <f t="shared" si="285"/>
        <v>0</v>
      </c>
      <c r="AU422" s="129">
        <f t="shared" si="332"/>
        <v>0</v>
      </c>
      <c r="AV422" s="134">
        <f t="shared" si="333"/>
        <v>0</v>
      </c>
      <c r="AW422" s="135"/>
      <c r="AX422" s="135"/>
      <c r="AZ422" s="135">
        <f t="shared" si="328"/>
        <v>0</v>
      </c>
      <c r="BA422" s="135">
        <f t="shared" si="329"/>
        <v>0</v>
      </c>
      <c r="BC422" s="135">
        <f t="shared" si="324"/>
        <v>0</v>
      </c>
      <c r="BD422" s="135">
        <f t="shared" si="325"/>
        <v>0</v>
      </c>
      <c r="BF422" s="135">
        <f t="shared" si="326"/>
        <v>0</v>
      </c>
      <c r="BG422" s="135">
        <f t="shared" si="327"/>
        <v>0</v>
      </c>
      <c r="BJ422" s="135">
        <f t="shared" si="320"/>
        <v>0</v>
      </c>
      <c r="BK422" s="135">
        <f t="shared" si="321"/>
        <v>0</v>
      </c>
      <c r="BL422" s="135">
        <f t="shared" si="322"/>
        <v>0</v>
      </c>
      <c r="BM422" s="135">
        <f t="shared" si="323"/>
        <v>0</v>
      </c>
      <c r="BP422" s="135">
        <f t="shared" si="312"/>
        <v>0</v>
      </c>
      <c r="BQ422" s="135">
        <f t="shared" si="313"/>
        <v>0</v>
      </c>
      <c r="BR422" s="135">
        <f t="shared" si="314"/>
        <v>0</v>
      </c>
      <c r="BS422" s="135">
        <f t="shared" si="315"/>
        <v>0</v>
      </c>
      <c r="BU422" s="129">
        <f t="shared" si="316"/>
        <v>0</v>
      </c>
      <c r="BW422" s="135">
        <f t="shared" si="317"/>
        <v>0</v>
      </c>
      <c r="BX422" s="135">
        <f t="shared" si="318"/>
        <v>0</v>
      </c>
      <c r="BY422" s="132">
        <f t="shared" si="319"/>
        <v>0</v>
      </c>
    </row>
    <row r="423" spans="1:77" ht="16.5" customHeight="1" x14ac:dyDescent="0.3">
      <c r="A423" s="5"/>
      <c r="B423" s="92" t="s">
        <v>769</v>
      </c>
      <c r="C423" s="95"/>
      <c r="D423" s="100" t="s">
        <v>18</v>
      </c>
      <c r="E423" s="100" t="s">
        <v>770</v>
      </c>
      <c r="F423" s="101">
        <v>30</v>
      </c>
      <c r="G423" s="101">
        <v>40</v>
      </c>
      <c r="H423" s="101">
        <v>7</v>
      </c>
      <c r="I423" s="102" t="s">
        <v>8</v>
      </c>
      <c r="J423" s="93">
        <f>K418*$K$6</f>
        <v>5231.09790186992</v>
      </c>
      <c r="K423" s="57">
        <v>174.52183278623096</v>
      </c>
      <c r="M423" s="136">
        <v>41.57387416000001</v>
      </c>
      <c r="N423" s="136">
        <v>39.220636000000006</v>
      </c>
      <c r="O423" s="129">
        <f t="shared" si="310"/>
        <v>2.3532381600000005</v>
      </c>
      <c r="P423" s="132">
        <f t="shared" si="301"/>
        <v>41.57387416000001</v>
      </c>
      <c r="Q423" s="129">
        <f t="shared" si="302"/>
        <v>5.4046036408000013</v>
      </c>
      <c r="R423" s="132">
        <f t="shared" si="303"/>
        <v>46.978477800800007</v>
      </c>
      <c r="S423" s="136">
        <v>46.978477800800007</v>
      </c>
      <c r="T423" s="129">
        <f t="shared" si="304"/>
        <v>4.6978477800800009</v>
      </c>
      <c r="U423" s="133">
        <f t="shared" si="305"/>
        <v>51.676325580880011</v>
      </c>
      <c r="V423" s="136">
        <v>51.676325580880011</v>
      </c>
      <c r="W423" s="129">
        <f t="shared" si="306"/>
        <v>3.1005795348528009</v>
      </c>
      <c r="X423" s="132">
        <f t="shared" si="307"/>
        <v>54.776905115732809</v>
      </c>
      <c r="Y423" s="136">
        <v>54.776905115732809</v>
      </c>
      <c r="Z423" s="129">
        <f t="shared" si="298"/>
        <v>4.3821524092586248</v>
      </c>
      <c r="AA423" s="132">
        <f t="shared" si="299"/>
        <v>59.159057524991432</v>
      </c>
      <c r="AB423" s="132">
        <f>K432</f>
        <v>233.25788402880494</v>
      </c>
      <c r="AC423" s="136">
        <v>59.159057524991432</v>
      </c>
      <c r="AD423" s="129">
        <f t="shared" si="296"/>
        <v>5.9159057524991434</v>
      </c>
      <c r="AE423" s="134">
        <f t="shared" si="297"/>
        <v>65.074963277490582</v>
      </c>
      <c r="AF423" s="136">
        <v>69.630210706914923</v>
      </c>
      <c r="AG423" s="136">
        <v>65.074963277490582</v>
      </c>
      <c r="AH423" s="129">
        <f t="shared" si="288"/>
        <v>4.555247429424341</v>
      </c>
      <c r="AI423" s="132">
        <f t="shared" si="289"/>
        <v>69.630210706914923</v>
      </c>
      <c r="AK423" s="132">
        <f t="shared" si="280"/>
        <v>10.444531606037238</v>
      </c>
      <c r="AL423" s="134">
        <f t="shared" si="281"/>
        <v>80.074742312952168</v>
      </c>
      <c r="AM423" s="129">
        <f t="shared" si="282"/>
        <v>18.660630722304393</v>
      </c>
      <c r="AN423" s="134">
        <f t="shared" si="283"/>
        <v>251.91851475110934</v>
      </c>
      <c r="AP423" s="136">
        <v>86.480721697988344</v>
      </c>
      <c r="AQ423" s="129">
        <f>AP423/100*7</f>
        <v>6.0536505188591834</v>
      </c>
      <c r="AR423" s="134">
        <f>AP423+AQ423</f>
        <v>92.53437221684753</v>
      </c>
      <c r="AS423" s="136">
        <v>99.937121994195337</v>
      </c>
      <c r="AT423" s="136">
        <v>92.53437221684753</v>
      </c>
      <c r="AU423" s="129">
        <f t="shared" si="332"/>
        <v>7.4027497773478022</v>
      </c>
      <c r="AV423" s="134">
        <f t="shared" si="333"/>
        <v>99.937121994195337</v>
      </c>
      <c r="AW423" s="135">
        <f t="shared" si="334"/>
        <v>7.9949697595356266</v>
      </c>
      <c r="AX423" s="135">
        <f t="shared" si="335"/>
        <v>107.93209175373096</v>
      </c>
      <c r="AY423" s="136">
        <v>107.93209175373096</v>
      </c>
      <c r="AZ423" s="135">
        <f t="shared" si="328"/>
        <v>9.7138882578357855</v>
      </c>
      <c r="BA423" s="135">
        <f t="shared" si="329"/>
        <v>117.64598001156675</v>
      </c>
      <c r="BB423" s="136">
        <v>117.64598001156675</v>
      </c>
      <c r="BC423" s="135">
        <f t="shared" si="324"/>
        <v>10.588138201041007</v>
      </c>
      <c r="BD423" s="135">
        <f t="shared" si="325"/>
        <v>128.23411821260777</v>
      </c>
      <c r="BE423" s="136">
        <v>128.23411821260777</v>
      </c>
      <c r="BF423" s="135">
        <f t="shared" si="326"/>
        <v>11.5410706391347</v>
      </c>
      <c r="BG423" s="135">
        <f t="shared" si="327"/>
        <v>139.77518885174246</v>
      </c>
      <c r="BH423" s="136">
        <v>156.54821151395154</v>
      </c>
      <c r="BI423" s="136">
        <v>139.77518885174246</v>
      </c>
      <c r="BJ423" s="135">
        <f t="shared" si="320"/>
        <v>16.773022662209094</v>
      </c>
      <c r="BK423" s="135">
        <f t="shared" si="321"/>
        <v>156.54821151395154</v>
      </c>
      <c r="BL423" s="135">
        <f t="shared" si="322"/>
        <v>6.2619284605580621</v>
      </c>
      <c r="BM423" s="135">
        <f t="shared" si="323"/>
        <v>162.81013997450961</v>
      </c>
      <c r="BN423" s="136">
        <v>170.95064697323508</v>
      </c>
      <c r="BO423" s="136">
        <v>162.81013997450961</v>
      </c>
      <c r="BP423" s="135">
        <f t="shared" si="312"/>
        <v>8.1405069987254812</v>
      </c>
      <c r="BQ423" s="135">
        <f t="shared" si="313"/>
        <v>170.95064697323508</v>
      </c>
      <c r="BR423" s="135">
        <f t="shared" si="314"/>
        <v>22.223584106520558</v>
      </c>
      <c r="BS423" s="135">
        <f t="shared" si="315"/>
        <v>193.17423107975563</v>
      </c>
      <c r="BT423" s="136">
        <v>202.83294263374341</v>
      </c>
      <c r="BU423" s="129">
        <f t="shared" si="316"/>
        <v>30.424941395061509</v>
      </c>
      <c r="BV423" s="136">
        <v>193.17423107975563</v>
      </c>
      <c r="BW423" s="135">
        <f t="shared" si="317"/>
        <v>9.6587115539877804</v>
      </c>
      <c r="BX423" s="135">
        <f t="shared" si="318"/>
        <v>202.83294263374341</v>
      </c>
      <c r="BY423" s="132">
        <f t="shared" si="319"/>
        <v>233.25788402880494</v>
      </c>
    </row>
    <row r="424" spans="1:77" ht="16.5" customHeight="1" thickBot="1" x14ac:dyDescent="0.35">
      <c r="A424" s="5"/>
      <c r="B424" s="339" t="s">
        <v>834</v>
      </c>
      <c r="C424" s="371"/>
      <c r="D424" s="352" t="s">
        <v>18</v>
      </c>
      <c r="E424" s="543" t="s">
        <v>835</v>
      </c>
      <c r="F424" s="373">
        <v>55</v>
      </c>
      <c r="G424" s="373">
        <v>70</v>
      </c>
      <c r="H424" s="373">
        <v>8</v>
      </c>
      <c r="I424" s="362" t="s">
        <v>8</v>
      </c>
      <c r="J424" s="93">
        <f>K424*$K$6</f>
        <v>9199.9982125316801</v>
      </c>
      <c r="K424" s="57">
        <v>291.39019999999999</v>
      </c>
      <c r="M424" s="137"/>
      <c r="N424" s="137"/>
      <c r="P424" s="132"/>
      <c r="R424" s="132"/>
      <c r="S424" s="137"/>
      <c r="U424" s="133"/>
      <c r="V424" s="137"/>
      <c r="X424" s="132"/>
      <c r="Y424" s="137"/>
      <c r="AA424" s="132"/>
      <c r="AB424" s="132"/>
      <c r="AC424" s="137"/>
      <c r="AE424" s="134"/>
      <c r="AF424" s="137"/>
      <c r="AG424" s="137"/>
      <c r="AI424" s="132"/>
      <c r="AK424" s="132"/>
      <c r="AL424" s="134"/>
      <c r="AN424" s="134"/>
      <c r="AP424" s="137"/>
      <c r="AR424" s="134"/>
      <c r="AS424" s="137"/>
      <c r="AT424" s="137"/>
      <c r="AV424" s="134"/>
      <c r="AW424" s="135"/>
      <c r="AX424" s="135"/>
      <c r="AY424" s="137"/>
      <c r="AZ424" s="135"/>
      <c r="BA424" s="135"/>
      <c r="BB424" s="137"/>
      <c r="BC424" s="135"/>
      <c r="BD424" s="135"/>
      <c r="BE424" s="137"/>
      <c r="BF424" s="135"/>
      <c r="BG424" s="135"/>
      <c r="BH424" s="137"/>
      <c r="BI424" s="137"/>
      <c r="BJ424" s="135"/>
      <c r="BK424" s="135"/>
      <c r="BL424" s="135"/>
      <c r="BM424" s="135"/>
      <c r="BN424" s="137"/>
      <c r="BO424" s="137"/>
      <c r="BP424" s="135"/>
      <c r="BQ424" s="135"/>
      <c r="BR424" s="135"/>
      <c r="BS424" s="135"/>
      <c r="BT424" s="137"/>
      <c r="BV424" s="137"/>
      <c r="BW424" s="135"/>
      <c r="BX424" s="135"/>
      <c r="BY424" s="132"/>
    </row>
    <row r="425" spans="1:77" ht="16.5" customHeight="1" x14ac:dyDescent="0.3">
      <c r="A425" s="5"/>
      <c r="B425" s="89" t="s">
        <v>413</v>
      </c>
      <c r="C425" s="103">
        <v>6862</v>
      </c>
      <c r="D425" s="104" t="s">
        <v>6</v>
      </c>
      <c r="E425" s="90" t="s">
        <v>808</v>
      </c>
      <c r="F425" s="105">
        <v>40</v>
      </c>
      <c r="G425" s="105">
        <v>52</v>
      </c>
      <c r="H425" s="105">
        <v>7.5</v>
      </c>
      <c r="I425" s="106" t="s">
        <v>7</v>
      </c>
      <c r="J425" s="91">
        <f>K419*$K$6</f>
        <v>3367.3072598742665</v>
      </c>
      <c r="K425" s="57">
        <v>174.52183278623096</v>
      </c>
      <c r="M425" s="196">
        <v>158.66119644000003</v>
      </c>
      <c r="N425" s="196">
        <v>149.68037400000003</v>
      </c>
      <c r="O425" s="129">
        <f t="shared" si="310"/>
        <v>8.9808224400000007</v>
      </c>
      <c r="P425" s="132">
        <f t="shared" si="301"/>
        <v>158.66119644000003</v>
      </c>
      <c r="Q425" s="129">
        <f t="shared" si="302"/>
        <v>20.625955537200003</v>
      </c>
      <c r="R425" s="132">
        <f t="shared" si="303"/>
        <v>179.28715197720004</v>
      </c>
      <c r="S425" s="196">
        <v>179.28715197720004</v>
      </c>
      <c r="T425" s="129">
        <f t="shared" si="304"/>
        <v>17.928715197720003</v>
      </c>
      <c r="U425" s="133">
        <f t="shared" si="305"/>
        <v>197.21586717492005</v>
      </c>
      <c r="V425" s="196">
        <v>197.21586717492005</v>
      </c>
      <c r="W425" s="129">
        <f t="shared" si="306"/>
        <v>11.832952030495203</v>
      </c>
      <c r="X425" s="132">
        <f t="shared" si="307"/>
        <v>209.04881920541524</v>
      </c>
      <c r="Y425" s="196">
        <v>209.04881920541524</v>
      </c>
      <c r="Z425" s="129">
        <f t="shared" si="298"/>
        <v>16.723905536433218</v>
      </c>
      <c r="AA425" s="132">
        <f t="shared" si="299"/>
        <v>225.77272474184846</v>
      </c>
      <c r="AB425" s="132">
        <f>K433</f>
        <v>890.19788765995895</v>
      </c>
      <c r="AC425" s="196">
        <v>225.77272474184846</v>
      </c>
      <c r="AD425" s="129">
        <f t="shared" si="296"/>
        <v>22.577272474184849</v>
      </c>
      <c r="AE425" s="134">
        <f t="shared" si="297"/>
        <v>248.3499972160333</v>
      </c>
      <c r="AF425" s="196">
        <v>265.73449702115562</v>
      </c>
      <c r="AG425" s="196">
        <v>248.3499972160333</v>
      </c>
      <c r="AH425" s="129">
        <f t="shared" si="288"/>
        <v>17.384499805122331</v>
      </c>
      <c r="AI425" s="132">
        <f t="shared" si="289"/>
        <v>265.73449702115562</v>
      </c>
      <c r="AK425" s="132">
        <f t="shared" si="280"/>
        <v>39.860174553173344</v>
      </c>
      <c r="AL425" s="134">
        <f t="shared" si="281"/>
        <v>305.59467157432897</v>
      </c>
      <c r="AM425" s="129">
        <f t="shared" si="282"/>
        <v>71.215831012796713</v>
      </c>
      <c r="AN425" s="134">
        <f t="shared" si="283"/>
        <v>961.41371867275564</v>
      </c>
      <c r="AP425" s="196">
        <v>330.04224530027528</v>
      </c>
      <c r="AQ425" s="129">
        <f>AP425/100*7</f>
        <v>23.10295717101927</v>
      </c>
      <c r="AR425" s="134">
        <f>AP425+AQ425</f>
        <v>353.14520247129457</v>
      </c>
      <c r="AS425" s="196">
        <v>381.39681866899815</v>
      </c>
      <c r="AT425" s="196">
        <v>353.14520247129457</v>
      </c>
      <c r="AU425" s="129">
        <f t="shared" si="332"/>
        <v>28.251616197703566</v>
      </c>
      <c r="AV425" s="134">
        <f t="shared" si="333"/>
        <v>381.39681866899815</v>
      </c>
      <c r="AW425" s="135">
        <f t="shared" si="334"/>
        <v>30.511745493519854</v>
      </c>
      <c r="AX425" s="135">
        <f t="shared" si="335"/>
        <v>411.90856416251802</v>
      </c>
      <c r="AY425" s="196">
        <v>411.90856416251802</v>
      </c>
      <c r="AZ425" s="135">
        <f t="shared" si="328"/>
        <v>37.071770774626614</v>
      </c>
      <c r="BA425" s="135">
        <f t="shared" si="329"/>
        <v>448.98033493714462</v>
      </c>
      <c r="BB425" s="196">
        <v>448.98033493714462</v>
      </c>
      <c r="BC425" s="135">
        <f t="shared" si="324"/>
        <v>40.408230144343008</v>
      </c>
      <c r="BD425" s="135">
        <f t="shared" si="325"/>
        <v>489.38856508148763</v>
      </c>
      <c r="BE425" s="196">
        <v>489.38856508148763</v>
      </c>
      <c r="BF425" s="135">
        <f t="shared" si="326"/>
        <v>44.044970857333894</v>
      </c>
      <c r="BG425" s="135">
        <f t="shared" si="327"/>
        <v>533.43353593882148</v>
      </c>
      <c r="BH425" s="196">
        <v>597.44556025148006</v>
      </c>
      <c r="BI425" s="196">
        <v>533.43353593882148</v>
      </c>
      <c r="BJ425" s="135">
        <f t="shared" si="320"/>
        <v>64.012024312658582</v>
      </c>
      <c r="BK425" s="135">
        <f t="shared" si="321"/>
        <v>597.44556025148006</v>
      </c>
      <c r="BL425" s="135">
        <f t="shared" si="322"/>
        <v>23.897822410059202</v>
      </c>
      <c r="BM425" s="135">
        <f t="shared" si="323"/>
        <v>621.34338266153929</v>
      </c>
      <c r="BN425" s="196">
        <v>652.41055179461625</v>
      </c>
      <c r="BO425" s="196">
        <v>621.34338266153929</v>
      </c>
      <c r="BP425" s="135">
        <f t="shared" si="312"/>
        <v>31.067169133076966</v>
      </c>
      <c r="BQ425" s="135">
        <f t="shared" si="313"/>
        <v>652.41055179461625</v>
      </c>
      <c r="BR425" s="135">
        <f t="shared" si="314"/>
        <v>84.813371733300116</v>
      </c>
      <c r="BS425" s="135">
        <f t="shared" si="315"/>
        <v>737.22392352791633</v>
      </c>
      <c r="BT425" s="196">
        <v>774.08511970431209</v>
      </c>
      <c r="BU425" s="129">
        <f t="shared" si="316"/>
        <v>116.1127679556468</v>
      </c>
      <c r="BV425" s="196">
        <v>737.22392352791633</v>
      </c>
      <c r="BW425" s="135">
        <f t="shared" si="317"/>
        <v>36.861196176395822</v>
      </c>
      <c r="BX425" s="135">
        <f t="shared" si="318"/>
        <v>774.08511970431209</v>
      </c>
      <c r="BY425" s="132">
        <f t="shared" si="319"/>
        <v>890.19788765995895</v>
      </c>
    </row>
    <row r="426" spans="1:77" ht="15" customHeight="1" thickBot="1" x14ac:dyDescent="0.35">
      <c r="B426" s="124" t="s">
        <v>582</v>
      </c>
      <c r="C426" s="447"/>
      <c r="D426" s="490" t="s">
        <v>6</v>
      </c>
      <c r="E426" s="448" t="s">
        <v>595</v>
      </c>
      <c r="F426" s="449">
        <v>58</v>
      </c>
      <c r="G426" s="449">
        <v>70</v>
      </c>
      <c r="H426" s="449">
        <v>7</v>
      </c>
      <c r="I426" s="450" t="s">
        <v>765</v>
      </c>
      <c r="J426" s="283">
        <f>K420*$K$6</f>
        <v>7868.0417600200144</v>
      </c>
      <c r="K426" s="57">
        <v>174.52183278623096</v>
      </c>
      <c r="BO426" s="245"/>
    </row>
    <row r="427" spans="1:77" ht="15" customHeight="1" x14ac:dyDescent="0.3">
      <c r="B427" s="491" t="s">
        <v>790</v>
      </c>
      <c r="C427" s="492" t="s">
        <v>791</v>
      </c>
      <c r="D427" s="493" t="s">
        <v>789</v>
      </c>
      <c r="E427" s="494" t="s">
        <v>792</v>
      </c>
      <c r="F427" s="495" t="s">
        <v>106</v>
      </c>
      <c r="G427" s="495">
        <v>32</v>
      </c>
      <c r="H427" s="495">
        <v>8.5</v>
      </c>
      <c r="I427" s="496" t="s">
        <v>106</v>
      </c>
      <c r="J427" s="497">
        <f>K421*$K$6</f>
        <v>3339.0044379147198</v>
      </c>
      <c r="K427" s="57">
        <v>250.81663067294738</v>
      </c>
      <c r="BO427" s="246"/>
    </row>
    <row r="428" spans="1:77" ht="15" customHeight="1" thickBot="1" x14ac:dyDescent="0.35">
      <c r="B428" s="275" t="s">
        <v>819</v>
      </c>
      <c r="C428" s="284"/>
      <c r="D428" s="376" t="s">
        <v>789</v>
      </c>
      <c r="E428" s="277" t="s">
        <v>826</v>
      </c>
      <c r="F428" s="466" t="s">
        <v>106</v>
      </c>
      <c r="G428" s="276">
        <v>67</v>
      </c>
      <c r="H428" s="498" t="s">
        <v>827</v>
      </c>
      <c r="I428" s="285" t="s">
        <v>106</v>
      </c>
      <c r="J428" s="278">
        <f>K429*$K$6</f>
        <v>6299.9999977020325</v>
      </c>
      <c r="K428" s="57">
        <v>221.96781664802992</v>
      </c>
    </row>
    <row r="429" spans="1:77" ht="15.75" customHeight="1" x14ac:dyDescent="0.3">
      <c r="B429" s="339" t="s">
        <v>292</v>
      </c>
      <c r="C429" s="451">
        <v>9480</v>
      </c>
      <c r="D429" s="452" t="s">
        <v>32</v>
      </c>
      <c r="E429" s="444" t="s">
        <v>102</v>
      </c>
      <c r="F429" s="445">
        <v>40</v>
      </c>
      <c r="G429" s="445">
        <v>60</v>
      </c>
      <c r="H429" s="445" t="s">
        <v>40</v>
      </c>
      <c r="I429" s="446" t="s">
        <v>8</v>
      </c>
      <c r="J429" s="340">
        <f>K422*$K$6</f>
        <v>5510.1391525215249</v>
      </c>
      <c r="K429" s="57">
        <v>199.53898000000001</v>
      </c>
    </row>
    <row r="430" spans="1:77" ht="15" customHeight="1" x14ac:dyDescent="0.3">
      <c r="B430" s="92" t="s">
        <v>293</v>
      </c>
      <c r="C430" s="95">
        <v>9480</v>
      </c>
      <c r="D430" s="88" t="s">
        <v>32</v>
      </c>
      <c r="E430" s="88" t="s">
        <v>103</v>
      </c>
      <c r="F430" s="96">
        <v>40</v>
      </c>
      <c r="G430" s="96">
        <v>60</v>
      </c>
      <c r="H430" s="96" t="s">
        <v>40</v>
      </c>
      <c r="I430" s="97" t="s">
        <v>9</v>
      </c>
      <c r="J430" s="93">
        <f>K423*$K$6</f>
        <v>5510.1391525215249</v>
      </c>
      <c r="K430" s="57">
        <v>153</v>
      </c>
    </row>
    <row r="431" spans="1:77" ht="15" customHeight="1" x14ac:dyDescent="0.3">
      <c r="B431" s="92" t="s">
        <v>294</v>
      </c>
      <c r="C431" s="95">
        <v>9777</v>
      </c>
      <c r="D431" s="88" t="s">
        <v>32</v>
      </c>
      <c r="E431" s="88" t="s">
        <v>104</v>
      </c>
      <c r="F431" s="96">
        <v>48</v>
      </c>
      <c r="G431" s="96">
        <v>62</v>
      </c>
      <c r="H431" s="96">
        <v>7</v>
      </c>
      <c r="I431" s="97" t="s">
        <v>8</v>
      </c>
      <c r="J431" s="93">
        <f t="shared" ref="J431:J434" si="337">K425*$K$6</f>
        <v>5510.1391525215249</v>
      </c>
      <c r="K431" s="56">
        <v>266.05200000000002</v>
      </c>
    </row>
    <row r="432" spans="1:77" ht="15" customHeight="1" x14ac:dyDescent="0.3">
      <c r="B432" s="92" t="s">
        <v>295</v>
      </c>
      <c r="C432" s="95">
        <v>9777</v>
      </c>
      <c r="D432" s="88" t="s">
        <v>32</v>
      </c>
      <c r="E432" s="88" t="s">
        <v>105</v>
      </c>
      <c r="F432" s="96">
        <v>48</v>
      </c>
      <c r="G432" s="96">
        <v>62</v>
      </c>
      <c r="H432" s="96">
        <v>7</v>
      </c>
      <c r="I432" s="97" t="s">
        <v>9</v>
      </c>
      <c r="J432" s="93">
        <f t="shared" si="337"/>
        <v>5510.1391525215249</v>
      </c>
      <c r="K432" s="57">
        <v>233.25788402880494</v>
      </c>
    </row>
    <row r="433" spans="2:11" ht="15" customHeight="1" x14ac:dyDescent="0.3">
      <c r="B433" s="92" t="s">
        <v>590</v>
      </c>
      <c r="C433" s="99">
        <v>9930</v>
      </c>
      <c r="D433" s="100" t="s">
        <v>32</v>
      </c>
      <c r="E433" s="100" t="s">
        <v>591</v>
      </c>
      <c r="F433" s="101">
        <v>60</v>
      </c>
      <c r="G433" s="101">
        <v>74</v>
      </c>
      <c r="H433" s="101">
        <v>8</v>
      </c>
      <c r="I433" s="102" t="s">
        <v>9</v>
      </c>
      <c r="J433" s="93">
        <f t="shared" si="337"/>
        <v>7918.977899271611</v>
      </c>
      <c r="K433" s="57">
        <v>890.19788765995895</v>
      </c>
    </row>
    <row r="434" spans="2:11" ht="15" customHeight="1" thickBot="1" x14ac:dyDescent="0.35">
      <c r="B434" s="92" t="s">
        <v>598</v>
      </c>
      <c r="C434" s="99">
        <v>9932</v>
      </c>
      <c r="D434" s="100" t="s">
        <v>32</v>
      </c>
      <c r="E434" s="100" t="s">
        <v>599</v>
      </c>
      <c r="F434" s="101">
        <v>50</v>
      </c>
      <c r="G434" s="101">
        <v>65</v>
      </c>
      <c r="H434" s="101">
        <v>8</v>
      </c>
      <c r="I434" s="102" t="s">
        <v>8</v>
      </c>
      <c r="J434" s="93">
        <f t="shared" si="337"/>
        <v>7008.1406869600796</v>
      </c>
      <c r="K434" s="56">
        <v>193.88534999999999</v>
      </c>
    </row>
    <row r="435" spans="2:11" ht="15" customHeight="1" thickBot="1" x14ac:dyDescent="0.35">
      <c r="B435" s="381" t="s">
        <v>673</v>
      </c>
      <c r="C435" s="388" t="s">
        <v>674</v>
      </c>
      <c r="D435" s="389" t="s">
        <v>651</v>
      </c>
      <c r="E435" s="390" t="s">
        <v>675</v>
      </c>
      <c r="F435" s="391">
        <v>21</v>
      </c>
      <c r="G435" s="391">
        <v>35</v>
      </c>
      <c r="H435" s="391" t="s">
        <v>676</v>
      </c>
      <c r="I435" s="433"/>
      <c r="J435" s="387">
        <f>K430*$K$6</f>
        <v>4830.6350952000003</v>
      </c>
      <c r="K435" s="56">
        <v>176.2594</v>
      </c>
    </row>
    <row r="436" spans="2:11" ht="15" customHeight="1" thickBot="1" x14ac:dyDescent="0.35">
      <c r="B436" s="507" t="s">
        <v>513</v>
      </c>
      <c r="C436" s="508"/>
      <c r="D436" s="508"/>
      <c r="E436" s="508"/>
      <c r="F436" s="508"/>
      <c r="G436" s="508"/>
      <c r="H436" s="508"/>
      <c r="I436" s="508"/>
      <c r="J436" s="509"/>
    </row>
    <row r="437" spans="2:11" ht="15" customHeight="1" x14ac:dyDescent="0.3">
      <c r="B437" s="89" t="s">
        <v>477</v>
      </c>
      <c r="C437" s="103"/>
      <c r="D437" s="104" t="s">
        <v>28</v>
      </c>
      <c r="E437" s="90" t="s">
        <v>296</v>
      </c>
      <c r="F437" s="105">
        <v>55</v>
      </c>
      <c r="G437" s="105">
        <v>80</v>
      </c>
      <c r="H437" s="105">
        <v>10</v>
      </c>
      <c r="I437" s="106" t="s">
        <v>7</v>
      </c>
      <c r="J437" s="91">
        <f>K432*$K$6</f>
        <v>7364.5994824943573</v>
      </c>
    </row>
    <row r="438" spans="2:11" ht="15" customHeight="1" thickBot="1" x14ac:dyDescent="0.35">
      <c r="B438" s="281" t="s">
        <v>270</v>
      </c>
      <c r="C438" s="286"/>
      <c r="D438" s="287" t="s">
        <v>28</v>
      </c>
      <c r="E438" s="287" t="s">
        <v>297</v>
      </c>
      <c r="F438" s="288">
        <v>55</v>
      </c>
      <c r="G438" s="288">
        <v>80</v>
      </c>
      <c r="H438" s="288">
        <v>10</v>
      </c>
      <c r="I438" s="289" t="s">
        <v>7</v>
      </c>
      <c r="J438" s="94">
        <f>K433*$K$6</f>
        <v>28106.02063923598</v>
      </c>
    </row>
    <row r="439" spans="2:11" ht="15" customHeight="1" thickBot="1" x14ac:dyDescent="0.35">
      <c r="E439" s="443" t="s">
        <v>688</v>
      </c>
    </row>
  </sheetData>
  <autoFilter ref="B8:J425"/>
  <mergeCells count="33">
    <mergeCell ref="B436:J436"/>
    <mergeCell ref="B399:J399"/>
    <mergeCell ref="F1:J2"/>
    <mergeCell ref="F3:J3"/>
    <mergeCell ref="B5:E6"/>
    <mergeCell ref="B7:C7"/>
    <mergeCell ref="D7:E7"/>
    <mergeCell ref="F6:J6"/>
    <mergeCell ref="F5:J5"/>
    <mergeCell ref="F7:J7"/>
    <mergeCell ref="B96:J96"/>
    <mergeCell ref="B99:J99"/>
    <mergeCell ref="F4:J4"/>
    <mergeCell ref="B9:J9"/>
    <mergeCell ref="B12:J12"/>
    <mergeCell ref="B23:J23"/>
    <mergeCell ref="B74:J74"/>
    <mergeCell ref="B88:J88"/>
    <mergeCell ref="B19:J19"/>
    <mergeCell ref="B16:J16"/>
    <mergeCell ref="B135:J135"/>
    <mergeCell ref="B258:J258"/>
    <mergeCell ref="B262:J262"/>
    <mergeCell ref="B273:J273"/>
    <mergeCell ref="B230:J230"/>
    <mergeCell ref="B232:J232"/>
    <mergeCell ref="B238:J238"/>
    <mergeCell ref="B250:J250"/>
    <mergeCell ref="B359:J359"/>
    <mergeCell ref="B267:J267"/>
    <mergeCell ref="B305:J305"/>
    <mergeCell ref="B309:J309"/>
    <mergeCell ref="B361:J361"/>
  </mergeCells>
  <hyperlinks>
    <hyperlink ref="F4" r:id="rId1"/>
    <hyperlink ref="F3" r:id="rId2"/>
  </hyperlinks>
  <printOptions horizontalCentered="1"/>
  <pageMargins left="0" right="0" top="0" bottom="0" header="0" footer="0"/>
  <pageSetup paperSize="9" scale="74" fitToHeight="6" orientation="portrait" r:id="rId3"/>
  <headerFooter>
    <oddFooter>Página &amp;P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Listado</vt:lpstr>
      <vt:lpstr>J365k6</vt:lpstr>
      <vt:lpstr>Listado!Títulos_a_imprimir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</dc:creator>
  <cp:lastModifiedBy>Usuario</cp:lastModifiedBy>
  <cp:lastPrinted>2025-07-29T16:10:32Z</cp:lastPrinted>
  <dcterms:created xsi:type="dcterms:W3CDTF">2013-05-18T23:56:30Z</dcterms:created>
  <dcterms:modified xsi:type="dcterms:W3CDTF">2026-05-07T14:39:13Z</dcterms:modified>
</cp:coreProperties>
</file>