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3040" windowHeight="8676"/>
  </bookViews>
  <sheets>
    <sheet name="Hoja1" sheetId="1" r:id="rId1"/>
    <sheet name="Hoja2" sheetId="2" r:id="rId2"/>
    <sheet name="Hoja3" sheetId="3" r:id="rId3"/>
  </sheets>
  <definedNames>
    <definedName name="_xlnm.Print_Area" localSheetId="0">Hoja1!$A$1:$C$47</definedName>
  </definedNames>
  <calcPr calcId="152511"/>
</workbook>
</file>

<file path=xl/calcChain.xml><?xml version="1.0" encoding="utf-8"?>
<calcChain xmlns="http://schemas.openxmlformats.org/spreadsheetml/2006/main">
  <c r="C21" i="1" l="1"/>
  <c r="C22" i="1" s="1"/>
  <c r="C34" i="1" l="1"/>
  <c r="C14" i="1" l="1"/>
  <c r="C15" i="1" s="1"/>
  <c r="C31" i="1"/>
  <c r="C32" i="1"/>
  <c r="C33" i="1"/>
  <c r="C30" i="1"/>
  <c r="C20" i="1"/>
  <c r="C10" i="1"/>
  <c r="C6" i="1"/>
  <c r="BE7" i="1" l="1"/>
  <c r="BF7" i="1" s="1"/>
  <c r="BE8" i="1"/>
  <c r="BF8" i="1" s="1"/>
  <c r="BE9" i="1"/>
  <c r="BF9" i="1" s="1"/>
  <c r="BE10" i="1"/>
  <c r="BF10" i="1" s="1"/>
  <c r="BE11" i="1"/>
  <c r="BF11" i="1" s="1"/>
  <c r="BE12" i="1"/>
  <c r="BF12" i="1" s="1"/>
  <c r="BE13" i="1"/>
  <c r="BF13" i="1" s="1"/>
  <c r="BE14" i="1"/>
  <c r="BF14" i="1" s="1"/>
  <c r="BE15" i="1"/>
  <c r="BF15" i="1" s="1"/>
  <c r="BE16" i="1"/>
  <c r="BF16" i="1" s="1"/>
  <c r="BE17" i="1"/>
  <c r="BF17" i="1" s="1"/>
  <c r="BE18" i="1"/>
  <c r="BF18" i="1" s="1"/>
  <c r="BE19" i="1"/>
  <c r="BF19" i="1" s="1"/>
  <c r="BE20" i="1"/>
  <c r="BF20" i="1" s="1"/>
  <c r="BE21" i="1"/>
  <c r="BF21" i="1" s="1"/>
  <c r="BE22" i="1"/>
  <c r="BF22" i="1" s="1"/>
  <c r="BE23" i="1"/>
  <c r="BF23" i="1" s="1"/>
  <c r="BE24" i="1"/>
  <c r="BF24" i="1" s="1"/>
  <c r="BE25" i="1"/>
  <c r="BF25" i="1" s="1"/>
  <c r="BE26" i="1"/>
  <c r="BF26" i="1" s="1"/>
  <c r="BE27" i="1"/>
  <c r="BF27" i="1" s="1"/>
  <c r="BE28" i="1"/>
  <c r="BF28" i="1" s="1"/>
  <c r="BE29" i="1"/>
  <c r="BF29" i="1" s="1"/>
  <c r="BE30" i="1"/>
  <c r="BF30" i="1" s="1"/>
  <c r="BE31" i="1"/>
  <c r="BF31" i="1" s="1"/>
  <c r="BE32" i="1"/>
  <c r="BF32" i="1" s="1"/>
  <c r="BE33" i="1"/>
  <c r="BF33" i="1" s="1"/>
  <c r="BE34" i="1"/>
  <c r="BF34" i="1" s="1"/>
  <c r="BE35" i="1"/>
  <c r="BF35" i="1" s="1"/>
  <c r="BE36" i="1"/>
  <c r="BF36" i="1" s="1"/>
  <c r="BE37" i="1"/>
  <c r="BF37" i="1" s="1"/>
  <c r="BE38" i="1"/>
  <c r="BF38" i="1" s="1"/>
  <c r="BE39" i="1"/>
  <c r="BF39" i="1" s="1"/>
  <c r="BE40" i="1"/>
  <c r="BF40" i="1" s="1"/>
  <c r="BE41" i="1"/>
  <c r="BF41" i="1" s="1"/>
  <c r="BE42" i="1"/>
  <c r="BF42" i="1" s="1"/>
  <c r="BE43" i="1"/>
  <c r="BF43" i="1" s="1"/>
  <c r="BE44" i="1"/>
  <c r="BF44" i="1" s="1"/>
  <c r="BE6" i="1"/>
  <c r="BF6" i="1" s="1"/>
  <c r="AY7" i="1" l="1"/>
  <c r="BC7" i="1" s="1"/>
  <c r="AY8" i="1"/>
  <c r="BC8" i="1" s="1"/>
  <c r="AY9" i="1"/>
  <c r="BC9" i="1" s="1"/>
  <c r="AY10" i="1"/>
  <c r="BC10" i="1" s="1"/>
  <c r="AY11" i="1"/>
  <c r="BC11" i="1" s="1"/>
  <c r="AY12" i="1"/>
  <c r="BC12" i="1" s="1"/>
  <c r="AY13" i="1"/>
  <c r="BC13" i="1" s="1"/>
  <c r="AY14" i="1"/>
  <c r="BC14" i="1" s="1"/>
  <c r="AY15" i="1"/>
  <c r="BC15" i="1" s="1"/>
  <c r="AY16" i="1"/>
  <c r="BC16" i="1" s="1"/>
  <c r="AY17" i="1"/>
  <c r="BC17" i="1" s="1"/>
  <c r="AY18" i="1"/>
  <c r="BC18" i="1" s="1"/>
  <c r="AY19" i="1"/>
  <c r="BC19" i="1" s="1"/>
  <c r="AY20" i="1"/>
  <c r="BC20" i="1" s="1"/>
  <c r="AY21" i="1"/>
  <c r="BC21" i="1" s="1"/>
  <c r="AY22" i="1"/>
  <c r="BC22" i="1" s="1"/>
  <c r="AY23" i="1"/>
  <c r="BC23" i="1" s="1"/>
  <c r="AY24" i="1"/>
  <c r="BC24" i="1" s="1"/>
  <c r="AY25" i="1"/>
  <c r="BC25" i="1" s="1"/>
  <c r="AY26" i="1"/>
  <c r="BC26" i="1" s="1"/>
  <c r="AY27" i="1"/>
  <c r="BC27" i="1" s="1"/>
  <c r="AY28" i="1"/>
  <c r="BC28" i="1" s="1"/>
  <c r="AY29" i="1"/>
  <c r="BC29" i="1" s="1"/>
  <c r="AY30" i="1"/>
  <c r="BC30" i="1" s="1"/>
  <c r="AY31" i="1"/>
  <c r="BC31" i="1" s="1"/>
  <c r="AY32" i="1"/>
  <c r="BC32" i="1" s="1"/>
  <c r="AY33" i="1"/>
  <c r="BC33" i="1" s="1"/>
  <c r="AY34" i="1"/>
  <c r="BC34" i="1" s="1"/>
  <c r="AY35" i="1"/>
  <c r="BC35" i="1" s="1"/>
  <c r="AY36" i="1"/>
  <c r="BC36" i="1" s="1"/>
  <c r="AY37" i="1"/>
  <c r="BC37" i="1" s="1"/>
  <c r="AY38" i="1"/>
  <c r="BC38" i="1" s="1"/>
  <c r="AY39" i="1"/>
  <c r="BC39" i="1" s="1"/>
  <c r="AY40" i="1"/>
  <c r="BC40" i="1" s="1"/>
  <c r="AY41" i="1"/>
  <c r="BC41" i="1" s="1"/>
  <c r="AY42" i="1"/>
  <c r="BC42" i="1" s="1"/>
  <c r="AY43" i="1"/>
  <c r="BC43" i="1" s="1"/>
  <c r="AY44" i="1"/>
  <c r="BC44" i="1" s="1"/>
  <c r="AY6" i="1"/>
  <c r="BC6" i="1" s="1"/>
  <c r="BA10" i="1" l="1"/>
  <c r="BB10" i="1" s="1"/>
  <c r="BA14" i="1"/>
  <c r="BB14" i="1" s="1"/>
  <c r="BA15" i="1"/>
  <c r="BB15" i="1" s="1"/>
  <c r="BA20" i="1"/>
  <c r="BB20" i="1" s="1"/>
  <c r="BA21" i="1"/>
  <c r="BB21" i="1" s="1"/>
  <c r="BA22" i="1"/>
  <c r="BB22" i="1" s="1"/>
  <c r="BA23" i="1"/>
  <c r="BB23" i="1" s="1"/>
  <c r="BA24" i="1"/>
  <c r="BB24" i="1" s="1"/>
  <c r="BA25" i="1"/>
  <c r="BB25" i="1" s="1"/>
  <c r="BA30" i="1"/>
  <c r="BB30" i="1" s="1"/>
  <c r="BA31" i="1"/>
  <c r="BB31" i="1" s="1"/>
  <c r="BA32" i="1"/>
  <c r="BB32" i="1" s="1"/>
  <c r="BA33" i="1"/>
  <c r="BB33" i="1" s="1"/>
  <c r="BA34" i="1"/>
  <c r="BB34" i="1" s="1"/>
  <c r="BA35" i="1"/>
  <c r="BB35" i="1" s="1"/>
  <c r="BA36" i="1"/>
  <c r="BB36" i="1" s="1"/>
  <c r="BA38" i="1"/>
  <c r="BB38" i="1" s="1"/>
  <c r="BA39" i="1"/>
  <c r="BB39" i="1" s="1"/>
  <c r="BA40" i="1"/>
  <c r="BB40" i="1" s="1"/>
  <c r="BA41" i="1"/>
  <c r="BB41" i="1" s="1"/>
  <c r="BA44" i="1"/>
  <c r="BB44" i="1" s="1"/>
  <c r="BA6" i="1"/>
  <c r="BB6" i="1" s="1"/>
  <c r="AW7" i="1" l="1"/>
  <c r="AX7" i="1" s="1"/>
  <c r="AW8" i="1"/>
  <c r="AX8" i="1" s="1"/>
  <c r="AW9" i="1"/>
  <c r="AX9" i="1" s="1"/>
  <c r="AW10" i="1"/>
  <c r="AX10" i="1" s="1"/>
  <c r="AW11" i="1"/>
  <c r="AX11" i="1" s="1"/>
  <c r="AW12" i="1"/>
  <c r="AX12" i="1" s="1"/>
  <c r="AW13" i="1"/>
  <c r="AX13" i="1" s="1"/>
  <c r="AW14" i="1"/>
  <c r="AX14" i="1" s="1"/>
  <c r="AW15" i="1"/>
  <c r="AX15" i="1" s="1"/>
  <c r="AW16" i="1"/>
  <c r="AX16" i="1" s="1"/>
  <c r="AW17" i="1"/>
  <c r="AX17" i="1" s="1"/>
  <c r="AW18" i="1"/>
  <c r="AX18" i="1" s="1"/>
  <c r="AW19" i="1"/>
  <c r="AX19" i="1" s="1"/>
  <c r="AW20" i="1"/>
  <c r="AX20" i="1" s="1"/>
  <c r="AW21" i="1"/>
  <c r="AX21" i="1" s="1"/>
  <c r="AW22" i="1"/>
  <c r="AX22" i="1" s="1"/>
  <c r="AW23" i="1"/>
  <c r="AX23" i="1" s="1"/>
  <c r="AW24" i="1"/>
  <c r="AX24" i="1" s="1"/>
  <c r="AW25" i="1"/>
  <c r="AX25" i="1" s="1"/>
  <c r="AW26" i="1"/>
  <c r="AX26" i="1" s="1"/>
  <c r="AW27" i="1"/>
  <c r="AX27" i="1" s="1"/>
  <c r="AW28" i="1"/>
  <c r="AX28" i="1" s="1"/>
  <c r="AW29" i="1"/>
  <c r="AX29" i="1" s="1"/>
  <c r="AW30" i="1"/>
  <c r="AX30" i="1" s="1"/>
  <c r="AW31" i="1"/>
  <c r="AX31" i="1" s="1"/>
  <c r="AW32" i="1"/>
  <c r="AX32" i="1" s="1"/>
  <c r="AW33" i="1"/>
  <c r="AX33" i="1" s="1"/>
  <c r="AW34" i="1"/>
  <c r="AX34" i="1" s="1"/>
  <c r="AW35" i="1"/>
  <c r="AX35" i="1" s="1"/>
  <c r="AW36" i="1"/>
  <c r="AX36" i="1" s="1"/>
  <c r="AW38" i="1"/>
  <c r="AX38" i="1" s="1"/>
  <c r="AW39" i="1"/>
  <c r="AX39" i="1" s="1"/>
  <c r="AW40" i="1"/>
  <c r="AX40" i="1" s="1"/>
  <c r="AW41" i="1"/>
  <c r="AX41" i="1" s="1"/>
  <c r="AW42" i="1"/>
  <c r="AX42" i="1" s="1"/>
  <c r="AW43" i="1"/>
  <c r="AX43" i="1" s="1"/>
  <c r="AW44" i="1"/>
  <c r="AX44" i="1" s="1"/>
  <c r="AW6" i="1"/>
  <c r="AX6" i="1" s="1"/>
  <c r="AT7" i="1" l="1"/>
  <c r="AU7" i="1" s="1"/>
  <c r="AT8" i="1"/>
  <c r="AU8" i="1" s="1"/>
  <c r="AT9" i="1"/>
  <c r="AU9" i="1" s="1"/>
  <c r="AT10" i="1"/>
  <c r="AU10" i="1" s="1"/>
  <c r="AT11" i="1"/>
  <c r="AU11" i="1" s="1"/>
  <c r="AT12" i="1"/>
  <c r="AU12" i="1" s="1"/>
  <c r="AT13" i="1"/>
  <c r="AU13" i="1" s="1"/>
  <c r="AT14" i="1"/>
  <c r="AU14" i="1" s="1"/>
  <c r="AT15" i="1"/>
  <c r="AU15" i="1" s="1"/>
  <c r="AT16" i="1"/>
  <c r="AU16" i="1" s="1"/>
  <c r="AT17" i="1"/>
  <c r="AU17" i="1" s="1"/>
  <c r="AT18" i="1"/>
  <c r="AU18" i="1" s="1"/>
  <c r="AT19" i="1"/>
  <c r="AU19" i="1" s="1"/>
  <c r="AT20" i="1"/>
  <c r="AU20" i="1" s="1"/>
  <c r="AT21" i="1"/>
  <c r="AU21" i="1" s="1"/>
  <c r="AT22" i="1"/>
  <c r="AU22" i="1" s="1"/>
  <c r="AT23" i="1"/>
  <c r="AU23" i="1" s="1"/>
  <c r="AT24" i="1"/>
  <c r="AU24" i="1" s="1"/>
  <c r="AT25" i="1"/>
  <c r="AU25" i="1" s="1"/>
  <c r="AT26" i="1"/>
  <c r="AU26" i="1" s="1"/>
  <c r="AT27" i="1"/>
  <c r="AU27" i="1" s="1"/>
  <c r="AT28" i="1"/>
  <c r="AU28" i="1" s="1"/>
  <c r="AT29" i="1"/>
  <c r="AU29" i="1" s="1"/>
  <c r="AT30" i="1"/>
  <c r="AU30" i="1" s="1"/>
  <c r="AT31" i="1"/>
  <c r="AU31" i="1" s="1"/>
  <c r="AT32" i="1"/>
  <c r="AU32" i="1" s="1"/>
  <c r="AT33" i="1"/>
  <c r="AU33" i="1" s="1"/>
  <c r="AT34" i="1"/>
  <c r="AU34" i="1" s="1"/>
  <c r="AT35" i="1"/>
  <c r="AU35" i="1" s="1"/>
  <c r="AT36" i="1"/>
  <c r="AU36" i="1" s="1"/>
  <c r="AT38" i="1"/>
  <c r="AU38" i="1" s="1"/>
  <c r="AT39" i="1"/>
  <c r="AU39" i="1" s="1"/>
  <c r="AT40" i="1"/>
  <c r="AU40" i="1" s="1"/>
  <c r="AT42" i="1"/>
  <c r="AU42" i="1" s="1"/>
  <c r="AT43" i="1"/>
  <c r="AU43" i="1" s="1"/>
  <c r="AT44" i="1"/>
  <c r="AU44" i="1" s="1"/>
  <c r="AT6" i="1"/>
  <c r="AU6" i="1" s="1"/>
  <c r="AQ7" i="1" l="1"/>
  <c r="AR7" i="1" s="1"/>
  <c r="AQ8" i="1"/>
  <c r="AR8" i="1" s="1"/>
  <c r="AQ9" i="1"/>
  <c r="AR9" i="1" s="1"/>
  <c r="AQ10" i="1"/>
  <c r="AR10" i="1" s="1"/>
  <c r="AQ11" i="1"/>
  <c r="AR11" i="1" s="1"/>
  <c r="AQ12" i="1"/>
  <c r="AR12" i="1" s="1"/>
  <c r="AQ13" i="1"/>
  <c r="AR13" i="1" s="1"/>
  <c r="AQ14" i="1"/>
  <c r="AR14" i="1" s="1"/>
  <c r="AQ15" i="1"/>
  <c r="AR15" i="1" s="1"/>
  <c r="AQ16" i="1"/>
  <c r="AR16" i="1" s="1"/>
  <c r="AQ17" i="1"/>
  <c r="AR17" i="1" s="1"/>
  <c r="AQ18" i="1"/>
  <c r="AR18" i="1" s="1"/>
  <c r="AQ19" i="1"/>
  <c r="AR19" i="1" s="1"/>
  <c r="AQ20" i="1"/>
  <c r="AR20" i="1" s="1"/>
  <c r="AQ21" i="1"/>
  <c r="AR21" i="1" s="1"/>
  <c r="AQ22" i="1"/>
  <c r="AR22" i="1" s="1"/>
  <c r="AQ23" i="1"/>
  <c r="AR23" i="1" s="1"/>
  <c r="AQ24" i="1"/>
  <c r="AR24" i="1" s="1"/>
  <c r="AQ25" i="1"/>
  <c r="AR25" i="1" s="1"/>
  <c r="AQ26" i="1"/>
  <c r="AR26" i="1" s="1"/>
  <c r="AQ27" i="1"/>
  <c r="AR27" i="1" s="1"/>
  <c r="AQ28" i="1"/>
  <c r="AR28" i="1" s="1"/>
  <c r="AQ29" i="1"/>
  <c r="AR29" i="1" s="1"/>
  <c r="AQ30" i="1"/>
  <c r="AR30" i="1" s="1"/>
  <c r="AQ31" i="1"/>
  <c r="AR31" i="1" s="1"/>
  <c r="AQ32" i="1"/>
  <c r="AR32" i="1" s="1"/>
  <c r="AQ33" i="1"/>
  <c r="AR33" i="1" s="1"/>
  <c r="AQ34" i="1"/>
  <c r="AR34" i="1" s="1"/>
  <c r="AQ35" i="1"/>
  <c r="AR35" i="1" s="1"/>
  <c r="AQ36" i="1"/>
  <c r="AR36" i="1" s="1"/>
  <c r="AQ38" i="1"/>
  <c r="AR38" i="1" s="1"/>
  <c r="AQ39" i="1"/>
  <c r="AR39" i="1" s="1"/>
  <c r="AQ40" i="1"/>
  <c r="AR40" i="1" s="1"/>
  <c r="AQ42" i="1"/>
  <c r="AR42" i="1" s="1"/>
  <c r="AQ43" i="1"/>
  <c r="AR43" i="1" s="1"/>
  <c r="AQ44" i="1"/>
  <c r="AR44" i="1" s="1"/>
  <c r="AQ6" i="1"/>
  <c r="AR6" i="1" s="1"/>
  <c r="AN7" i="1" l="1"/>
  <c r="AO7" i="1" s="1"/>
  <c r="AN8" i="1"/>
  <c r="AO8" i="1" s="1"/>
  <c r="AN9" i="1"/>
  <c r="AO9" i="1" s="1"/>
  <c r="AN10" i="1"/>
  <c r="AO10" i="1" s="1"/>
  <c r="AN11" i="1"/>
  <c r="AO11" i="1" s="1"/>
  <c r="AN12" i="1"/>
  <c r="AO12" i="1" s="1"/>
  <c r="AN13" i="1"/>
  <c r="AO13" i="1" s="1"/>
  <c r="AN14" i="1"/>
  <c r="AO14" i="1" s="1"/>
  <c r="AN15" i="1"/>
  <c r="AO15" i="1" s="1"/>
  <c r="AN16" i="1"/>
  <c r="AO16" i="1" s="1"/>
  <c r="AN17" i="1"/>
  <c r="AO17" i="1" s="1"/>
  <c r="AN18" i="1"/>
  <c r="AO18" i="1" s="1"/>
  <c r="AN19" i="1"/>
  <c r="AO19" i="1" s="1"/>
  <c r="AN20" i="1"/>
  <c r="AO20" i="1" s="1"/>
  <c r="AN21" i="1"/>
  <c r="AO21" i="1" s="1"/>
  <c r="AN22" i="1"/>
  <c r="AO22" i="1" s="1"/>
  <c r="AN23" i="1"/>
  <c r="AO23" i="1" s="1"/>
  <c r="AN24" i="1"/>
  <c r="AO24" i="1" s="1"/>
  <c r="AN25" i="1"/>
  <c r="AO25" i="1" s="1"/>
  <c r="AN26" i="1"/>
  <c r="AO26" i="1" s="1"/>
  <c r="AN27" i="1"/>
  <c r="AO27" i="1" s="1"/>
  <c r="AN28" i="1"/>
  <c r="AO28" i="1" s="1"/>
  <c r="AN29" i="1"/>
  <c r="AO29" i="1" s="1"/>
  <c r="AN30" i="1"/>
  <c r="AO30" i="1" s="1"/>
  <c r="AN31" i="1"/>
  <c r="AO31" i="1" s="1"/>
  <c r="AN32" i="1"/>
  <c r="AO32" i="1" s="1"/>
  <c r="AN33" i="1"/>
  <c r="AO33" i="1" s="1"/>
  <c r="AN34" i="1"/>
  <c r="AO34" i="1" s="1"/>
  <c r="AN35" i="1"/>
  <c r="AO35" i="1" s="1"/>
  <c r="AN36" i="1"/>
  <c r="AO36" i="1" s="1"/>
  <c r="AN38" i="1"/>
  <c r="AO38" i="1" s="1"/>
  <c r="AN39" i="1"/>
  <c r="AO39" i="1" s="1"/>
  <c r="AN40" i="1"/>
  <c r="AO40" i="1" s="1"/>
  <c r="AN42" i="1"/>
  <c r="AO42" i="1" s="1"/>
  <c r="AN43" i="1"/>
  <c r="AO43" i="1" s="1"/>
  <c r="AN44" i="1"/>
  <c r="AO44" i="1" s="1"/>
  <c r="AN6" i="1"/>
  <c r="AO6" i="1" s="1"/>
  <c r="AK10" i="1" l="1"/>
  <c r="AL10" i="1" s="1"/>
  <c r="AK14" i="1"/>
  <c r="AL14" i="1" s="1"/>
  <c r="AK15" i="1"/>
  <c r="AL15" i="1" s="1"/>
  <c r="AK20" i="1"/>
  <c r="AL20" i="1" s="1"/>
  <c r="AK21" i="1"/>
  <c r="AL21" i="1" s="1"/>
  <c r="AK22" i="1"/>
  <c r="AL22" i="1" s="1"/>
  <c r="AK23" i="1"/>
  <c r="AL23" i="1" s="1"/>
  <c r="AK24" i="1"/>
  <c r="AL24" i="1" s="1"/>
  <c r="AK25" i="1"/>
  <c r="AL25" i="1" s="1"/>
  <c r="AK30" i="1"/>
  <c r="AL30" i="1" s="1"/>
  <c r="AK31" i="1"/>
  <c r="AL31" i="1" s="1"/>
  <c r="AK32" i="1"/>
  <c r="AL32" i="1" s="1"/>
  <c r="AK33" i="1"/>
  <c r="AL33" i="1" s="1"/>
  <c r="AK34" i="1"/>
  <c r="AL34" i="1" s="1"/>
  <c r="AK35" i="1"/>
  <c r="AL35" i="1" s="1"/>
  <c r="AK36" i="1"/>
  <c r="AL36" i="1" s="1"/>
  <c r="AK38" i="1"/>
  <c r="AL38" i="1" s="1"/>
  <c r="AK39" i="1"/>
  <c r="AL39" i="1" s="1"/>
  <c r="AK40" i="1"/>
  <c r="AL40" i="1" s="1"/>
  <c r="AK44" i="1"/>
  <c r="AL44" i="1" s="1"/>
  <c r="AK6" i="1"/>
  <c r="AL6" i="1" s="1"/>
  <c r="E40" i="1" l="1"/>
  <c r="F40" i="1" s="1"/>
  <c r="Y40" i="1" s="1"/>
  <c r="AH7" i="1" l="1"/>
  <c r="AI7" i="1" s="1"/>
  <c r="AH8" i="1"/>
  <c r="AI8" i="1" s="1"/>
  <c r="AH9" i="1"/>
  <c r="AI9" i="1" s="1"/>
  <c r="AH10" i="1"/>
  <c r="AI10" i="1" s="1"/>
  <c r="AH11" i="1"/>
  <c r="AI11" i="1" s="1"/>
  <c r="AH12" i="1"/>
  <c r="AI12" i="1" s="1"/>
  <c r="AH13" i="1"/>
  <c r="AI13" i="1" s="1"/>
  <c r="AH14" i="1"/>
  <c r="AI14" i="1" s="1"/>
  <c r="AH15" i="1"/>
  <c r="AI15" i="1" s="1"/>
  <c r="AH16" i="1"/>
  <c r="AI16" i="1" s="1"/>
  <c r="AH17" i="1"/>
  <c r="AI17" i="1" s="1"/>
  <c r="AH18" i="1"/>
  <c r="AI18" i="1" s="1"/>
  <c r="AH19" i="1"/>
  <c r="AI19" i="1" s="1"/>
  <c r="AH20" i="1"/>
  <c r="AI20" i="1" s="1"/>
  <c r="AH21" i="1"/>
  <c r="AI21" i="1" s="1"/>
  <c r="AH22" i="1"/>
  <c r="AI22" i="1" s="1"/>
  <c r="AH23" i="1"/>
  <c r="AI23" i="1" s="1"/>
  <c r="AH24" i="1"/>
  <c r="AI24" i="1" s="1"/>
  <c r="AH25" i="1"/>
  <c r="AI25" i="1" s="1"/>
  <c r="AH26" i="1"/>
  <c r="AI26" i="1" s="1"/>
  <c r="AH27" i="1"/>
  <c r="AI27" i="1" s="1"/>
  <c r="AH28" i="1"/>
  <c r="AI28" i="1" s="1"/>
  <c r="AH29" i="1"/>
  <c r="AI29" i="1" s="1"/>
  <c r="AH30" i="1"/>
  <c r="AI30" i="1" s="1"/>
  <c r="AH31" i="1"/>
  <c r="AI31" i="1" s="1"/>
  <c r="AH32" i="1"/>
  <c r="AI32" i="1" s="1"/>
  <c r="AH33" i="1"/>
  <c r="AI33" i="1" s="1"/>
  <c r="AH34" i="1"/>
  <c r="AI34" i="1" s="1"/>
  <c r="AH35" i="1"/>
  <c r="AI35" i="1" s="1"/>
  <c r="AH36" i="1"/>
  <c r="AI36" i="1" s="1"/>
  <c r="AH38" i="1"/>
  <c r="AI38" i="1" s="1"/>
  <c r="AH39" i="1"/>
  <c r="AI39" i="1" s="1"/>
  <c r="AH40" i="1"/>
  <c r="AI40" i="1" s="1"/>
  <c r="AH42" i="1"/>
  <c r="AI42" i="1" s="1"/>
  <c r="AH43" i="1"/>
  <c r="AI43" i="1" s="1"/>
  <c r="AH44" i="1"/>
  <c r="AI44" i="1" s="1"/>
  <c r="AH6" i="1"/>
  <c r="AI6" i="1" s="1"/>
  <c r="AF10" i="1" l="1"/>
  <c r="AG10" i="1" s="1"/>
  <c r="AF14" i="1"/>
  <c r="AG14" i="1" s="1"/>
  <c r="AF15" i="1"/>
  <c r="AG15" i="1" s="1"/>
  <c r="AF20" i="1"/>
  <c r="AG20" i="1" s="1"/>
  <c r="AF21" i="1"/>
  <c r="AG21" i="1" s="1"/>
  <c r="AF22" i="1"/>
  <c r="AG22" i="1" s="1"/>
  <c r="AF23" i="1"/>
  <c r="AG23" i="1" s="1"/>
  <c r="AF24" i="1"/>
  <c r="AG24" i="1" s="1"/>
  <c r="AF25" i="1"/>
  <c r="AG25" i="1" s="1"/>
  <c r="AF30" i="1"/>
  <c r="AG30" i="1" s="1"/>
  <c r="AF31" i="1"/>
  <c r="AG31" i="1" s="1"/>
  <c r="AF32" i="1"/>
  <c r="AG32" i="1" s="1"/>
  <c r="AF33" i="1"/>
  <c r="AG33" i="1" s="1"/>
  <c r="AF34" i="1"/>
  <c r="AG34" i="1" s="1"/>
  <c r="AF35" i="1"/>
  <c r="AG35" i="1" s="1"/>
  <c r="AF36" i="1"/>
  <c r="AG36" i="1" s="1"/>
  <c r="AF38" i="1"/>
  <c r="AG38" i="1" s="1"/>
  <c r="AF39" i="1"/>
  <c r="AG39" i="1" s="1"/>
  <c r="AF44" i="1"/>
  <c r="AG44" i="1" s="1"/>
  <c r="AF6" i="1"/>
  <c r="AG6" i="1" s="1"/>
  <c r="AB21" i="1" l="1"/>
  <c r="AC21" i="1" s="1"/>
  <c r="AB22" i="1"/>
  <c r="AC22" i="1" s="1"/>
  <c r="AB23" i="1"/>
  <c r="AC23" i="1" s="1"/>
  <c r="AB24" i="1"/>
  <c r="AC24" i="1" s="1"/>
  <c r="AB25" i="1"/>
  <c r="AC25" i="1" s="1"/>
  <c r="AB26" i="1"/>
  <c r="AC26" i="1" s="1"/>
  <c r="AB27" i="1"/>
  <c r="AC27" i="1" s="1"/>
  <c r="AB28" i="1"/>
  <c r="AC28" i="1" s="1"/>
  <c r="AB29" i="1"/>
  <c r="AC29" i="1" s="1"/>
  <c r="AB30" i="1"/>
  <c r="AC30" i="1" s="1"/>
  <c r="AB31" i="1"/>
  <c r="AC31" i="1" s="1"/>
  <c r="AB32" i="1"/>
  <c r="AC32" i="1" s="1"/>
  <c r="AB33" i="1"/>
  <c r="AC33" i="1" s="1"/>
  <c r="AB34" i="1"/>
  <c r="AC34" i="1" s="1"/>
  <c r="AB35" i="1"/>
  <c r="AC35" i="1" s="1"/>
  <c r="AB36" i="1"/>
  <c r="AC36" i="1" s="1"/>
  <c r="AB38" i="1"/>
  <c r="AC38" i="1" s="1"/>
  <c r="AB39" i="1"/>
  <c r="AC39" i="1" s="1"/>
  <c r="AB40" i="1"/>
  <c r="AC40" i="1" s="1"/>
  <c r="AB42" i="1"/>
  <c r="AC42" i="1" s="1"/>
  <c r="AB43" i="1"/>
  <c r="AC43" i="1" s="1"/>
  <c r="AB44" i="1"/>
  <c r="AC44" i="1" s="1"/>
  <c r="AB20" i="1"/>
  <c r="AC20" i="1" s="1"/>
  <c r="E31" i="1" l="1"/>
  <c r="E32" i="1"/>
  <c r="E33" i="1"/>
  <c r="E34" i="1"/>
  <c r="E35" i="1"/>
  <c r="E36" i="1"/>
  <c r="E38" i="1"/>
  <c r="E39" i="1"/>
  <c r="E30" i="1"/>
  <c r="F30" i="1" l="1"/>
  <c r="Y30" i="1" s="1"/>
  <c r="F38" i="1"/>
  <c r="Y38" i="1" s="1"/>
  <c r="F36" i="1"/>
  <c r="Y36" i="1" s="1"/>
  <c r="F34" i="1"/>
  <c r="Y34" i="1" s="1"/>
  <c r="F32" i="1"/>
  <c r="Y32" i="1" s="1"/>
  <c r="F39" i="1"/>
  <c r="Y39" i="1" s="1"/>
  <c r="F35" i="1"/>
  <c r="Y35" i="1" s="1"/>
  <c r="F33" i="1"/>
  <c r="Y33" i="1" s="1"/>
  <c r="F31" i="1"/>
  <c r="Y31" i="1" s="1"/>
  <c r="W6" i="1"/>
  <c r="X6" i="1" s="1"/>
  <c r="W10" i="1"/>
  <c r="X10" i="1" s="1"/>
  <c r="W14" i="1"/>
  <c r="X14" i="1" s="1"/>
  <c r="W15" i="1"/>
  <c r="X15" i="1" s="1"/>
  <c r="W20" i="1"/>
  <c r="X20" i="1" s="1"/>
  <c r="W21" i="1"/>
  <c r="X21" i="1" s="1"/>
  <c r="W22" i="1"/>
  <c r="X22" i="1" s="1"/>
  <c r="W23" i="1"/>
  <c r="X23" i="1" s="1"/>
  <c r="W24" i="1"/>
  <c r="X24" i="1" s="1"/>
  <c r="W25" i="1"/>
  <c r="X25" i="1" s="1"/>
  <c r="W30" i="1"/>
  <c r="X30" i="1" s="1"/>
  <c r="W31" i="1"/>
  <c r="X31" i="1" s="1"/>
  <c r="W32" i="1"/>
  <c r="X32" i="1" s="1"/>
  <c r="W33" i="1"/>
  <c r="X33" i="1" s="1"/>
  <c r="W34" i="1"/>
  <c r="X34" i="1" s="1"/>
  <c r="W35" i="1"/>
  <c r="X35" i="1" s="1"/>
  <c r="W36" i="1"/>
  <c r="X36" i="1" s="1"/>
  <c r="W38" i="1"/>
  <c r="X38" i="1" s="1"/>
  <c r="W39" i="1"/>
  <c r="X39" i="1" s="1"/>
  <c r="W44" i="1"/>
  <c r="X44" i="1" s="1"/>
  <c r="T7" i="1" l="1"/>
  <c r="U7" i="1" s="1"/>
  <c r="T8" i="1"/>
  <c r="U8" i="1" s="1"/>
  <c r="T9" i="1"/>
  <c r="U9" i="1" s="1"/>
  <c r="T10" i="1"/>
  <c r="U10" i="1" s="1"/>
  <c r="T11" i="1"/>
  <c r="U11" i="1" s="1"/>
  <c r="T12" i="1"/>
  <c r="U12" i="1" s="1"/>
  <c r="T13" i="1"/>
  <c r="U13" i="1" s="1"/>
  <c r="T14" i="1"/>
  <c r="U14" i="1" s="1"/>
  <c r="T15" i="1"/>
  <c r="U15" i="1" s="1"/>
  <c r="T16" i="1"/>
  <c r="U16" i="1" s="1"/>
  <c r="T17" i="1"/>
  <c r="U17" i="1" s="1"/>
  <c r="T18" i="1"/>
  <c r="U18" i="1" s="1"/>
  <c r="T19" i="1"/>
  <c r="U19" i="1" s="1"/>
  <c r="T20" i="1"/>
  <c r="U20" i="1" s="1"/>
  <c r="T21" i="1"/>
  <c r="U21" i="1" s="1"/>
  <c r="T22" i="1"/>
  <c r="U22" i="1" s="1"/>
  <c r="T23" i="1"/>
  <c r="U23" i="1" s="1"/>
  <c r="T24" i="1"/>
  <c r="U24" i="1" s="1"/>
  <c r="T25" i="1"/>
  <c r="U25" i="1" s="1"/>
  <c r="T26" i="1"/>
  <c r="U26" i="1" s="1"/>
  <c r="T27" i="1"/>
  <c r="U27" i="1" s="1"/>
  <c r="T28" i="1"/>
  <c r="U28" i="1" s="1"/>
  <c r="T29" i="1"/>
  <c r="U29" i="1" s="1"/>
  <c r="T30" i="1"/>
  <c r="U30" i="1" s="1"/>
  <c r="T31" i="1"/>
  <c r="U31" i="1" s="1"/>
  <c r="T32" i="1"/>
  <c r="U32" i="1" s="1"/>
  <c r="T33" i="1"/>
  <c r="U33" i="1" s="1"/>
  <c r="T34" i="1"/>
  <c r="U34" i="1" s="1"/>
  <c r="T35" i="1"/>
  <c r="U35" i="1" s="1"/>
  <c r="T36" i="1"/>
  <c r="U36" i="1" s="1"/>
  <c r="T38" i="1"/>
  <c r="U38" i="1" s="1"/>
  <c r="T39" i="1"/>
  <c r="U39" i="1" s="1"/>
  <c r="T40" i="1"/>
  <c r="U40" i="1" s="1"/>
  <c r="T42" i="1"/>
  <c r="U42" i="1" s="1"/>
  <c r="T43" i="1"/>
  <c r="U43" i="1" s="1"/>
  <c r="T44" i="1"/>
  <c r="U44" i="1" s="1"/>
  <c r="T6" i="1"/>
  <c r="U6" i="1" s="1"/>
  <c r="Q7" i="1" l="1"/>
  <c r="R7" i="1" s="1"/>
  <c r="Q8" i="1"/>
  <c r="R8" i="1" s="1"/>
  <c r="Q9" i="1"/>
  <c r="R9" i="1" s="1"/>
  <c r="Q10" i="1"/>
  <c r="R10" i="1" s="1"/>
  <c r="Q11" i="1"/>
  <c r="R11" i="1" s="1"/>
  <c r="Q12" i="1"/>
  <c r="R12" i="1" s="1"/>
  <c r="Q13" i="1"/>
  <c r="R13" i="1" s="1"/>
  <c r="Q14" i="1"/>
  <c r="R14" i="1" s="1"/>
  <c r="Q15" i="1"/>
  <c r="R15" i="1" s="1"/>
  <c r="Q16" i="1"/>
  <c r="R16" i="1" s="1"/>
  <c r="Q17" i="1"/>
  <c r="R17" i="1" s="1"/>
  <c r="Q18" i="1"/>
  <c r="R18" i="1" s="1"/>
  <c r="Q19" i="1"/>
  <c r="R19" i="1" s="1"/>
  <c r="Q20" i="1"/>
  <c r="R20" i="1" s="1"/>
  <c r="Q21" i="1"/>
  <c r="R21" i="1" s="1"/>
  <c r="Q22" i="1"/>
  <c r="R22" i="1" s="1"/>
  <c r="Q23" i="1"/>
  <c r="R23" i="1" s="1"/>
  <c r="Q24" i="1"/>
  <c r="R24" i="1" s="1"/>
  <c r="Q25" i="1"/>
  <c r="R25" i="1" s="1"/>
  <c r="Q26" i="1"/>
  <c r="R26" i="1" s="1"/>
  <c r="Q27" i="1"/>
  <c r="R27" i="1" s="1"/>
  <c r="Q28" i="1"/>
  <c r="R28" i="1" s="1"/>
  <c r="Q29" i="1"/>
  <c r="R29" i="1" s="1"/>
  <c r="Q30" i="1"/>
  <c r="R30" i="1" s="1"/>
  <c r="Q31" i="1"/>
  <c r="R31" i="1" s="1"/>
  <c r="Q32" i="1"/>
  <c r="R32" i="1" s="1"/>
  <c r="Q33" i="1"/>
  <c r="R33" i="1" s="1"/>
  <c r="Q34" i="1"/>
  <c r="R34" i="1" s="1"/>
  <c r="Q35" i="1"/>
  <c r="R35" i="1" s="1"/>
  <c r="Q36" i="1"/>
  <c r="R36" i="1" s="1"/>
  <c r="Q38" i="1"/>
  <c r="R38" i="1" s="1"/>
  <c r="Q39" i="1"/>
  <c r="R39" i="1" s="1"/>
  <c r="Q40" i="1"/>
  <c r="R40" i="1" s="1"/>
  <c r="Q42" i="1"/>
  <c r="R42" i="1" s="1"/>
  <c r="Q43" i="1"/>
  <c r="R43" i="1" s="1"/>
  <c r="Q44" i="1"/>
  <c r="R44" i="1" s="1"/>
  <c r="Q6" i="1"/>
  <c r="R6" i="1" s="1"/>
  <c r="N7" i="1" l="1"/>
  <c r="O7" i="1" s="1"/>
  <c r="N8" i="1"/>
  <c r="O8" i="1" s="1"/>
  <c r="N9" i="1"/>
  <c r="O9" i="1" s="1"/>
  <c r="N10" i="1"/>
  <c r="O10" i="1" s="1"/>
  <c r="N11" i="1"/>
  <c r="O11" i="1" s="1"/>
  <c r="N12" i="1"/>
  <c r="O12" i="1" s="1"/>
  <c r="N13" i="1"/>
  <c r="O13" i="1" s="1"/>
  <c r="N14" i="1"/>
  <c r="O14" i="1" s="1"/>
  <c r="N15" i="1"/>
  <c r="O15" i="1" s="1"/>
  <c r="N16" i="1"/>
  <c r="O16" i="1" s="1"/>
  <c r="N17" i="1"/>
  <c r="O17" i="1" s="1"/>
  <c r="N18" i="1"/>
  <c r="O18" i="1" s="1"/>
  <c r="N19" i="1"/>
  <c r="O19" i="1" s="1"/>
  <c r="N20" i="1"/>
  <c r="O20" i="1" s="1"/>
  <c r="N21" i="1"/>
  <c r="O21" i="1" s="1"/>
  <c r="N22" i="1"/>
  <c r="O22" i="1" s="1"/>
  <c r="N23" i="1"/>
  <c r="O23" i="1" s="1"/>
  <c r="N24" i="1"/>
  <c r="O24" i="1" s="1"/>
  <c r="N25" i="1"/>
  <c r="O25" i="1" s="1"/>
  <c r="N26" i="1"/>
  <c r="O26" i="1" s="1"/>
  <c r="N27" i="1"/>
  <c r="O27" i="1" s="1"/>
  <c r="N28" i="1"/>
  <c r="O28" i="1" s="1"/>
  <c r="N29" i="1"/>
  <c r="O29" i="1" s="1"/>
  <c r="N30" i="1"/>
  <c r="O30" i="1" s="1"/>
  <c r="N31" i="1"/>
  <c r="O31" i="1" s="1"/>
  <c r="N32" i="1"/>
  <c r="O32" i="1" s="1"/>
  <c r="N33" i="1"/>
  <c r="O33" i="1" s="1"/>
  <c r="N34" i="1"/>
  <c r="O34" i="1" s="1"/>
  <c r="N35" i="1"/>
  <c r="O35" i="1" s="1"/>
  <c r="N36" i="1"/>
  <c r="O36" i="1" s="1"/>
  <c r="N38" i="1"/>
  <c r="O38" i="1" s="1"/>
  <c r="N39" i="1"/>
  <c r="O39" i="1" s="1"/>
  <c r="N40" i="1"/>
  <c r="O40" i="1" s="1"/>
  <c r="N42" i="1"/>
  <c r="O42" i="1" s="1"/>
  <c r="N43" i="1"/>
  <c r="O43" i="1" s="1"/>
  <c r="N44" i="1"/>
  <c r="O44" i="1" s="1"/>
  <c r="N6" i="1"/>
  <c r="O6" i="1" s="1"/>
  <c r="K15" i="1" l="1"/>
  <c r="L15" i="1" s="1"/>
  <c r="K14" i="1"/>
  <c r="L14" i="1" s="1"/>
  <c r="K7" i="1"/>
  <c r="L7" i="1" s="1"/>
  <c r="K8" i="1"/>
  <c r="L8" i="1" s="1"/>
  <c r="K9" i="1"/>
  <c r="L9" i="1" s="1"/>
  <c r="K10" i="1"/>
  <c r="L10" i="1" s="1"/>
  <c r="K11" i="1"/>
  <c r="L11" i="1" s="1"/>
  <c r="K12" i="1"/>
  <c r="L12" i="1" s="1"/>
  <c r="K13" i="1"/>
  <c r="L13" i="1" s="1"/>
  <c r="K16" i="1"/>
  <c r="L16" i="1" s="1"/>
  <c r="K17" i="1"/>
  <c r="L17" i="1" s="1"/>
  <c r="K18" i="1"/>
  <c r="L18" i="1" s="1"/>
  <c r="K19" i="1"/>
  <c r="L19" i="1" s="1"/>
  <c r="K20" i="1"/>
  <c r="L20" i="1" s="1"/>
  <c r="K21" i="1"/>
  <c r="L21" i="1" s="1"/>
  <c r="K22" i="1"/>
  <c r="L22" i="1" s="1"/>
  <c r="K23" i="1"/>
  <c r="L23" i="1" s="1"/>
  <c r="K24" i="1"/>
  <c r="L24" i="1" s="1"/>
  <c r="K25" i="1"/>
  <c r="L25" i="1" s="1"/>
  <c r="K26" i="1"/>
  <c r="L26" i="1" s="1"/>
  <c r="K27" i="1"/>
  <c r="L27" i="1" s="1"/>
  <c r="K28" i="1"/>
  <c r="L28" i="1" s="1"/>
  <c r="K29" i="1"/>
  <c r="L29" i="1" s="1"/>
  <c r="K30" i="1"/>
  <c r="L30" i="1" s="1"/>
  <c r="K31" i="1"/>
  <c r="L31" i="1" s="1"/>
  <c r="K32" i="1"/>
  <c r="L32" i="1" s="1"/>
  <c r="K33" i="1"/>
  <c r="L33" i="1" s="1"/>
  <c r="K34" i="1"/>
  <c r="L34" i="1" s="1"/>
  <c r="K35" i="1"/>
  <c r="L35" i="1" s="1"/>
  <c r="K36" i="1"/>
  <c r="L36" i="1" s="1"/>
  <c r="K38" i="1"/>
  <c r="L38" i="1" s="1"/>
  <c r="K39" i="1"/>
  <c r="L39" i="1" s="1"/>
  <c r="K40" i="1"/>
  <c r="L40" i="1" s="1"/>
  <c r="K42" i="1"/>
  <c r="L42" i="1" s="1"/>
  <c r="K43" i="1"/>
  <c r="L43" i="1" s="1"/>
  <c r="K44" i="1"/>
  <c r="L44" i="1" s="1"/>
  <c r="K6" i="1"/>
  <c r="L6" i="1" s="1"/>
  <c r="H31" i="1" l="1"/>
  <c r="I31" i="1" s="1"/>
  <c r="H32" i="1"/>
  <c r="I32" i="1" s="1"/>
  <c r="H33" i="1"/>
  <c r="I33" i="1" s="1"/>
  <c r="H34" i="1"/>
  <c r="I34" i="1" s="1"/>
  <c r="H35" i="1"/>
  <c r="I35" i="1" s="1"/>
  <c r="H36" i="1"/>
  <c r="I36" i="1" s="1"/>
  <c r="H38" i="1"/>
  <c r="I38" i="1" s="1"/>
  <c r="H39" i="1"/>
  <c r="I39" i="1" s="1"/>
  <c r="H30" i="1"/>
  <c r="I30" i="1" s="1"/>
</calcChain>
</file>

<file path=xl/sharedStrings.xml><?xml version="1.0" encoding="utf-8"?>
<sst xmlns="http://schemas.openxmlformats.org/spreadsheetml/2006/main" count="25" uniqueCount="25">
  <si>
    <t>ART.N°</t>
  </si>
  <si>
    <t>DESCRIPCION</t>
  </si>
  <si>
    <t>PRECIO</t>
  </si>
  <si>
    <t>0220</t>
  </si>
  <si>
    <t>7007/1</t>
  </si>
  <si>
    <t>ESTOS PRECIOS NO INCLUYEN IVA</t>
  </si>
  <si>
    <t>CHEVROLET</t>
  </si>
  <si>
    <t>DEUTZ</t>
  </si>
  <si>
    <t>EATON</t>
  </si>
  <si>
    <t>MERCEDES BENZ</t>
  </si>
  <si>
    <t>PERKINS</t>
  </si>
  <si>
    <r>
      <t xml:space="preserve"> RETEN  REFORMA  BANCADA  TRASERA  </t>
    </r>
    <r>
      <rPr>
        <b/>
        <sz val="12"/>
        <rFont val="Calibri"/>
        <family val="2"/>
      </rPr>
      <t xml:space="preserve">M.BENZ </t>
    </r>
    <r>
      <rPr>
        <sz val="12"/>
        <rFont val="Calibri"/>
        <family val="2"/>
      </rPr>
      <t xml:space="preserve"> </t>
    </r>
    <r>
      <rPr>
        <b/>
        <sz val="12"/>
        <rFont val="Calibri"/>
        <family val="2"/>
      </rPr>
      <t xml:space="preserve"> ( VITON )</t>
    </r>
  </si>
  <si>
    <t xml:space="preserve"> RETEN  REFORMA  ETERMYM</t>
  </si>
  <si>
    <r>
      <t xml:space="preserve"> RETEN  BANCADA  </t>
    </r>
    <r>
      <rPr>
        <b/>
        <sz val="11"/>
        <rFont val="Calibri"/>
        <family val="2"/>
      </rPr>
      <t xml:space="preserve">PERKINS  4-203 / 6-305 / 6-354 </t>
    </r>
    <r>
      <rPr>
        <sz val="11"/>
        <rFont val="Calibri"/>
        <family val="2"/>
      </rPr>
      <t xml:space="preserve"> </t>
    </r>
    <r>
      <rPr>
        <b/>
        <i/>
        <sz val="11"/>
        <rFont val="Calibri"/>
        <family val="2"/>
      </rPr>
      <t>( TIPO ORIGINAL )</t>
    </r>
    <r>
      <rPr>
        <b/>
        <sz val="11"/>
        <rFont val="Calibri"/>
        <family val="2"/>
      </rPr>
      <t xml:space="preserve"> "MAXION S4" ( BRASIL )</t>
    </r>
  </si>
  <si>
    <r>
      <t xml:space="preserve"> RETEN  BANCADA </t>
    </r>
    <r>
      <rPr>
        <b/>
        <sz val="12"/>
        <rFont val="Calibri"/>
        <family val="2"/>
      </rPr>
      <t xml:space="preserve"> CHEVROLET - OPEL </t>
    </r>
    <r>
      <rPr>
        <sz val="12"/>
        <rFont val="Calibri"/>
        <family val="2"/>
      </rPr>
      <t xml:space="preserve">   </t>
    </r>
    <r>
      <rPr>
        <b/>
        <sz val="12"/>
        <rFont val="Calibri"/>
        <family val="2"/>
      </rPr>
      <t xml:space="preserve"> ( REFORMA SILICONA )</t>
    </r>
  </si>
  <si>
    <r>
      <t xml:space="preserve"> RETEN  BANCADA  </t>
    </r>
    <r>
      <rPr>
        <b/>
        <sz val="12"/>
        <rFont val="Calibri"/>
        <family val="2"/>
      </rPr>
      <t>DEUTZ</t>
    </r>
    <r>
      <rPr>
        <sz val="12"/>
        <rFont val="Calibri"/>
        <family val="2"/>
      </rPr>
      <t xml:space="preserve">  913</t>
    </r>
    <r>
      <rPr>
        <b/>
        <sz val="12"/>
        <rFont val="Calibri"/>
        <family val="2"/>
      </rPr>
      <t xml:space="preserve">  ( DISEÑO ESPECIAL ) </t>
    </r>
    <r>
      <rPr>
        <sz val="12"/>
        <rFont val="Calibri"/>
        <family val="2"/>
      </rPr>
      <t xml:space="preserve"> </t>
    </r>
    <r>
      <rPr>
        <i/>
        <sz val="12"/>
        <rFont val="Calibri"/>
        <family val="2"/>
      </rPr>
      <t xml:space="preserve"> </t>
    </r>
    <r>
      <rPr>
        <b/>
        <i/>
        <sz val="12"/>
        <rFont val="Calibri"/>
        <family val="2"/>
      </rPr>
      <t>( TRES LABIOS )</t>
    </r>
  </si>
  <si>
    <r>
      <t xml:space="preserve"> RETEN  SALIDA  DIFER.  EATON  ROSC  DERECHO   </t>
    </r>
    <r>
      <rPr>
        <b/>
        <sz val="11"/>
        <rFont val="Calibri"/>
        <family val="2"/>
      </rPr>
      <t xml:space="preserve"> ( DISEÑO ESPECIAL CALCE DE CHAPA )</t>
    </r>
  </si>
  <si>
    <r>
      <t xml:space="preserve"> REFORMA BANCADA  TRASERA  ETERMYM  PARA  MOTORES  </t>
    </r>
    <r>
      <rPr>
        <b/>
        <sz val="12"/>
        <rFont val="Calibri"/>
        <family val="2"/>
      </rPr>
      <t>PERKINS  ( CADENERO )</t>
    </r>
  </si>
  <si>
    <r>
      <t xml:space="preserve"> RETEN  BANCADA  </t>
    </r>
    <r>
      <rPr>
        <b/>
        <sz val="11"/>
        <rFont val="Calibri"/>
        <family val="2"/>
      </rPr>
      <t xml:space="preserve">PERKINS </t>
    </r>
    <r>
      <rPr>
        <sz val="11"/>
        <rFont val="Calibri"/>
        <family val="2"/>
      </rPr>
      <t xml:space="preserve"> DISEÑO  ESPECIAL</t>
    </r>
    <r>
      <rPr>
        <i/>
        <sz val="11"/>
        <rFont val="Calibri"/>
        <family val="2"/>
      </rPr>
      <t xml:space="preserve"> </t>
    </r>
    <r>
      <rPr>
        <b/>
        <i/>
        <sz val="11"/>
        <rFont val="Calibri"/>
        <family val="2"/>
      </rPr>
      <t>( TRES LABIO )</t>
    </r>
    <r>
      <rPr>
        <i/>
        <sz val="11"/>
        <rFont val="Calibri"/>
        <family val="2"/>
      </rPr>
      <t xml:space="preserve"> 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"MAXION S4" ( BRASIL )</t>
    </r>
  </si>
  <si>
    <t>CUELLO DE CARTER</t>
  </si>
  <si>
    <t>0221</t>
  </si>
  <si>
    <t>RETEN DIFERENCIAL MB 1517/1518 Alt</t>
  </si>
  <si>
    <t>0220 Bi</t>
  </si>
  <si>
    <t>RETEN DIFERENCIA EATON/ Tractor ZANELLO</t>
  </si>
  <si>
    <t>RETEN DISTRIBUCION MB 1114-1517/1518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</si>
</sst>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 &quot;#,##0.00"/>
    <numFmt numFmtId="165" formatCode="[$$-2C0A]\ #,##0.00"/>
  </numFmts>
  <fonts count="32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12"/>
      <color theme="0"/>
      <name val="Arial"/>
      <family val="2"/>
    </font>
    <font>
      <sz val="10"/>
      <name val="Arial"/>
      <family val="2"/>
    </font>
    <font>
      <sz val="10"/>
      <name val="Arial Unicode MS"/>
      <family val="2"/>
    </font>
    <font>
      <b/>
      <sz val="10"/>
      <name val="Arial"/>
      <family val="2"/>
    </font>
    <font>
      <b/>
      <sz val="12"/>
      <name val="Calibri"/>
      <family val="2"/>
    </font>
    <font>
      <sz val="12"/>
      <name val="Calibri"/>
      <family val="2"/>
    </font>
    <font>
      <i/>
      <sz val="12"/>
      <name val="Calibri"/>
      <family val="2"/>
    </font>
    <font>
      <sz val="12"/>
      <color theme="1"/>
      <name val="Calibri"/>
      <family val="2"/>
    </font>
    <font>
      <b/>
      <i/>
      <sz val="12"/>
      <name val="Calibri"/>
      <family val="2"/>
    </font>
    <font>
      <b/>
      <sz val="16"/>
      <color theme="1"/>
      <name val="Calibri"/>
      <family val="2"/>
    </font>
    <font>
      <b/>
      <sz val="16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i/>
      <sz val="11"/>
      <name val="Calibri"/>
      <family val="2"/>
    </font>
    <font>
      <b/>
      <i/>
      <sz val="11"/>
      <name val="Calibri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Arial"/>
      <family val="2"/>
    </font>
    <font>
      <b/>
      <sz val="12"/>
      <color theme="0"/>
      <name val="Calibri"/>
      <family val="2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Arial"/>
      <family val="2"/>
    </font>
    <font>
      <b/>
      <i/>
      <sz val="11"/>
      <color theme="1"/>
      <name val="Calibri"/>
      <family val="2"/>
    </font>
    <font>
      <b/>
      <i/>
      <sz val="11"/>
      <name val="Arial"/>
      <family val="2"/>
    </font>
    <font>
      <b/>
      <i/>
      <u/>
      <sz val="14"/>
      <color rgb="FFFF0000"/>
      <name val="Calibri"/>
      <family val="2"/>
    </font>
    <font>
      <sz val="11.5"/>
      <color theme="0"/>
      <name val="Calibri"/>
      <family val="2"/>
      <scheme val="minor"/>
    </font>
    <font>
      <b/>
      <sz val="11.5"/>
      <color theme="0"/>
      <name val="Calibri"/>
      <family val="2"/>
      <scheme val="minor"/>
    </font>
    <font>
      <sz val="12"/>
      <color theme="0"/>
      <name val="Calibri"/>
      <family val="2"/>
    </font>
    <font>
      <sz val="11"/>
      <color rgb="FFFF0000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11.5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3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Border="1"/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4" borderId="0" xfId="0" applyFill="1"/>
    <xf numFmtId="0" fontId="9" fillId="0" borderId="12" xfId="0" applyFont="1" applyBorder="1"/>
    <xf numFmtId="0" fontId="18" fillId="4" borderId="0" xfId="0" applyFont="1" applyFill="1" applyBorder="1"/>
    <xf numFmtId="165" fontId="20" fillId="4" borderId="0" xfId="0" applyNumberFormat="1" applyFont="1" applyFill="1" applyBorder="1" applyAlignment="1">
      <alignment horizontal="right" vertical="center"/>
    </xf>
    <xf numFmtId="0" fontId="11" fillId="4" borderId="14" xfId="0" applyFont="1" applyFill="1" applyBorder="1" applyAlignment="1">
      <alignment horizontal="center"/>
    </xf>
    <xf numFmtId="0" fontId="11" fillId="4" borderId="0" xfId="0" applyFont="1" applyFill="1" applyBorder="1" applyAlignment="1">
      <alignment horizontal="center"/>
    </xf>
    <xf numFmtId="0" fontId="7" fillId="0" borderId="13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0" fillId="0" borderId="13" xfId="0" applyBorder="1"/>
    <xf numFmtId="0" fontId="7" fillId="0" borderId="12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9" fillId="0" borderId="18" xfId="0" applyFont="1" applyBorder="1"/>
    <xf numFmtId="49" fontId="7" fillId="0" borderId="16" xfId="0" applyNumberFormat="1" applyFont="1" applyBorder="1" applyAlignment="1">
      <alignment horizontal="center" vertical="center"/>
    </xf>
    <xf numFmtId="0" fontId="17" fillId="0" borderId="16" xfId="0" applyFont="1" applyBorder="1" applyAlignment="1">
      <alignment horizontal="center"/>
    </xf>
    <xf numFmtId="0" fontId="7" fillId="0" borderId="16" xfId="0" applyFont="1" applyBorder="1" applyAlignment="1">
      <alignment vertical="center"/>
    </xf>
    <xf numFmtId="0" fontId="21" fillId="0" borderId="0" xfId="0" applyFont="1" applyBorder="1" applyAlignment="1">
      <alignment horizontal="right"/>
    </xf>
    <xf numFmtId="0" fontId="21" fillId="0" borderId="0" xfId="0" applyFont="1" applyAlignment="1">
      <alignment horizontal="right"/>
    </xf>
    <xf numFmtId="164" fontId="22" fillId="2" borderId="1" xfId="0" applyNumberFormat="1" applyFont="1" applyFill="1" applyBorder="1" applyAlignment="1">
      <alignment horizontal="right" vertical="center"/>
    </xf>
    <xf numFmtId="0" fontId="23" fillId="4" borderId="15" xfId="0" applyFont="1" applyFill="1" applyBorder="1" applyAlignment="1">
      <alignment horizontal="right"/>
    </xf>
    <xf numFmtId="165" fontId="16" fillId="0" borderId="17" xfId="0" applyNumberFormat="1" applyFont="1" applyBorder="1" applyAlignment="1">
      <alignment horizontal="right" vertical="center"/>
    </xf>
    <xf numFmtId="165" fontId="16" fillId="0" borderId="19" xfId="0" applyNumberFormat="1" applyFont="1" applyBorder="1" applyAlignment="1">
      <alignment horizontal="right" vertical="center"/>
    </xf>
    <xf numFmtId="0" fontId="23" fillId="0" borderId="19" xfId="0" applyFont="1" applyBorder="1" applyAlignment="1">
      <alignment horizontal="right"/>
    </xf>
    <xf numFmtId="0" fontId="16" fillId="0" borderId="17" xfId="0" applyFont="1" applyBorder="1" applyAlignment="1">
      <alignment horizontal="right" vertical="center"/>
    </xf>
    <xf numFmtId="0" fontId="24" fillId="0" borderId="0" xfId="0" applyFont="1" applyBorder="1" applyAlignment="1">
      <alignment horizontal="right" vertical="center"/>
    </xf>
    <xf numFmtId="165" fontId="24" fillId="0" borderId="0" xfId="0" applyNumberFormat="1" applyFont="1" applyBorder="1" applyAlignment="1">
      <alignment horizontal="right" vertical="center"/>
    </xf>
    <xf numFmtId="0" fontId="7" fillId="0" borderId="20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16" fillId="0" borderId="22" xfId="0" applyFont="1" applyBorder="1" applyAlignment="1">
      <alignment horizontal="right" vertical="center"/>
    </xf>
    <xf numFmtId="0" fontId="16" fillId="0" borderId="23" xfId="0" applyFont="1" applyBorder="1" applyAlignment="1">
      <alignment horizontal="right" vertical="center"/>
    </xf>
    <xf numFmtId="0" fontId="12" fillId="4" borderId="29" xfId="0" applyFont="1" applyFill="1" applyBorder="1" applyAlignment="1">
      <alignment horizontal="center"/>
    </xf>
    <xf numFmtId="0" fontId="12" fillId="4" borderId="30" xfId="0" applyFont="1" applyFill="1" applyBorder="1" applyAlignment="1">
      <alignment horizontal="center"/>
    </xf>
    <xf numFmtId="0" fontId="16" fillId="4" borderId="31" xfId="0" applyFont="1" applyFill="1" applyBorder="1" applyAlignment="1">
      <alignment horizontal="right"/>
    </xf>
    <xf numFmtId="0" fontId="0" fillId="0" borderId="32" xfId="0" applyBorder="1"/>
    <xf numFmtId="0" fontId="0" fillId="0" borderId="33" xfId="0" applyBorder="1"/>
    <xf numFmtId="0" fontId="21" fillId="0" borderId="34" xfId="0" applyFont="1" applyBorder="1" applyAlignment="1">
      <alignment horizontal="right"/>
    </xf>
    <xf numFmtId="0" fontId="12" fillId="4" borderId="3" xfId="0" applyFont="1" applyFill="1" applyBorder="1" applyAlignment="1">
      <alignment horizontal="center"/>
    </xf>
    <xf numFmtId="0" fontId="12" fillId="4" borderId="4" xfId="0" applyFont="1" applyFill="1" applyBorder="1" applyAlignment="1">
      <alignment horizontal="center"/>
    </xf>
    <xf numFmtId="0" fontId="16" fillId="4" borderId="5" xfId="0" applyFont="1" applyFill="1" applyBorder="1" applyAlignment="1">
      <alignment horizontal="right"/>
    </xf>
    <xf numFmtId="0" fontId="7" fillId="0" borderId="32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16" fillId="0" borderId="34" xfId="0" applyFont="1" applyBorder="1" applyAlignment="1">
      <alignment horizontal="right" vertical="center"/>
    </xf>
    <xf numFmtId="0" fontId="18" fillId="0" borderId="0" xfId="0" applyFont="1"/>
    <xf numFmtId="0" fontId="18" fillId="4" borderId="0" xfId="0" applyFont="1" applyFill="1"/>
    <xf numFmtId="165" fontId="28" fillId="0" borderId="2" xfId="0" applyNumberFormat="1" applyFont="1" applyBorder="1" applyAlignment="1">
      <alignment horizontal="center" vertical="center"/>
    </xf>
    <xf numFmtId="165" fontId="18" fillId="0" borderId="0" xfId="0" applyNumberFormat="1" applyFont="1"/>
    <xf numFmtId="165" fontId="28" fillId="0" borderId="0" xfId="0" applyNumberFormat="1" applyFont="1" applyBorder="1" applyAlignment="1">
      <alignment horizontal="center" vertical="center"/>
    </xf>
    <xf numFmtId="0" fontId="29" fillId="0" borderId="0" xfId="0" applyFont="1"/>
    <xf numFmtId="0" fontId="29" fillId="4" borderId="0" xfId="0" applyFont="1" applyFill="1"/>
    <xf numFmtId="0" fontId="18" fillId="0" borderId="0" xfId="0" applyFont="1" applyBorder="1"/>
    <xf numFmtId="49" fontId="26" fillId="4" borderId="0" xfId="0" applyNumberFormat="1" applyFont="1" applyFill="1" applyBorder="1" applyAlignment="1">
      <alignment horizontal="center" vertical="top" wrapText="1"/>
    </xf>
    <xf numFmtId="49" fontId="27" fillId="4" borderId="0" xfId="0" applyNumberFormat="1" applyFont="1" applyFill="1" applyBorder="1" applyAlignment="1">
      <alignment horizontal="left" vertical="center"/>
    </xf>
    <xf numFmtId="0" fontId="29" fillId="4" borderId="0" xfId="0" applyFont="1" applyFill="1" applyBorder="1"/>
    <xf numFmtId="165" fontId="29" fillId="0" borderId="0" xfId="0" applyNumberFormat="1" applyFont="1"/>
    <xf numFmtId="165" fontId="21" fillId="0" borderId="17" xfId="0" applyNumberFormat="1" applyFont="1" applyBorder="1" applyAlignment="1">
      <alignment horizontal="right"/>
    </xf>
    <xf numFmtId="49" fontId="26" fillId="0" borderId="0" xfId="0" applyNumberFormat="1" applyFont="1" applyBorder="1" applyAlignment="1">
      <alignment horizontal="center" vertical="top" wrapText="1"/>
    </xf>
    <xf numFmtId="49" fontId="27" fillId="0" borderId="0" xfId="0" applyNumberFormat="1" applyFont="1" applyBorder="1" applyAlignment="1">
      <alignment horizontal="left" vertical="center"/>
    </xf>
    <xf numFmtId="0" fontId="11" fillId="3" borderId="9" xfId="0" applyFont="1" applyFill="1" applyBorder="1" applyAlignment="1">
      <alignment horizontal="center"/>
    </xf>
    <xf numFmtId="0" fontId="11" fillId="3" borderId="10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/>
    </xf>
    <xf numFmtId="0" fontId="12" fillId="3" borderId="9" xfId="0" applyFont="1" applyFill="1" applyBorder="1" applyAlignment="1">
      <alignment horizontal="center"/>
    </xf>
    <xf numFmtId="0" fontId="12" fillId="3" borderId="10" xfId="0" applyFont="1" applyFill="1" applyBorder="1" applyAlignment="1">
      <alignment horizontal="center"/>
    </xf>
    <xf numFmtId="0" fontId="12" fillId="3" borderId="11" xfId="0" applyFont="1" applyFill="1" applyBorder="1" applyAlignment="1">
      <alignment horizontal="center"/>
    </xf>
    <xf numFmtId="0" fontId="12" fillId="3" borderId="3" xfId="0" applyFont="1" applyFill="1" applyBorder="1" applyAlignment="1">
      <alignment horizontal="center"/>
    </xf>
    <xf numFmtId="0" fontId="12" fillId="3" borderId="4" xfId="0" applyFont="1" applyFill="1" applyBorder="1" applyAlignment="1">
      <alignment horizontal="center"/>
    </xf>
    <xf numFmtId="0" fontId="12" fillId="3" borderId="5" xfId="0" applyFont="1" applyFill="1" applyBorder="1" applyAlignment="1">
      <alignment horizontal="center"/>
    </xf>
    <xf numFmtId="0" fontId="11" fillId="3" borderId="26" xfId="0" applyFont="1" applyFill="1" applyBorder="1" applyAlignment="1">
      <alignment horizontal="center"/>
    </xf>
    <xf numFmtId="0" fontId="11" fillId="3" borderId="27" xfId="0" applyFont="1" applyFill="1" applyBorder="1" applyAlignment="1">
      <alignment horizontal="center"/>
    </xf>
    <xf numFmtId="0" fontId="11" fillId="3" borderId="28" xfId="0" applyFont="1" applyFill="1" applyBorder="1" applyAlignment="1">
      <alignment horizontal="center"/>
    </xf>
    <xf numFmtId="49" fontId="31" fillId="0" borderId="0" xfId="0" applyNumberFormat="1" applyFont="1" applyBorder="1" applyAlignment="1">
      <alignment horizontal="left" vertical="center"/>
    </xf>
    <xf numFmtId="0" fontId="25" fillId="0" borderId="24" xfId="0" applyFont="1" applyBorder="1" applyAlignment="1">
      <alignment horizontal="center" vertical="center"/>
    </xf>
    <xf numFmtId="0" fontId="25" fillId="0" borderId="2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4" fontId="19" fillId="5" borderId="6" xfId="0" applyNumberFormat="1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8" xfId="0" applyFont="1" applyFill="1" applyBorder="1" applyAlignment="1">
      <alignment horizontal="center" vertical="center"/>
    </xf>
    <xf numFmtId="49" fontId="30" fillId="0" borderId="0" xfId="0" applyNumberFormat="1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mailto:retenesbaztarrica@gmail.com#retenesbaztarrica@gmail.com" TargetMode="Externa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1323975</xdr:rowOff>
    </xdr:from>
    <xdr:to>
      <xdr:col>1</xdr:col>
      <xdr:colOff>847725</xdr:colOff>
      <xdr:row>0</xdr:row>
      <xdr:rowOff>1352550</xdr:rowOff>
    </xdr:to>
    <xdr:sp macro="" textlink="">
      <xdr:nvSpPr>
        <xdr:cNvPr id="4" name="3 Rectángulo">
          <a:hlinkClick xmlns:r="http://schemas.openxmlformats.org/officeDocument/2006/relationships" r:id="rId1"/>
        </xdr:cNvPr>
        <xdr:cNvSpPr>
          <a:spLocks noChangeArrowheads="1"/>
        </xdr:cNvSpPr>
      </xdr:nvSpPr>
      <xdr:spPr bwMode="auto">
        <a:xfrm>
          <a:off x="47625" y="1323975"/>
          <a:ext cx="324802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36576" bIns="0" anchor="t"/>
        <a:lstStyle/>
        <a:p>
          <a:pPr algn="ctr" rtl="0">
            <a:defRPr sz="1000"/>
          </a:pPr>
          <a:r>
            <a:rPr lang="es-ES" sz="1500" b="1" i="0" u="none" strike="noStrike" baseline="0">
              <a:solidFill>
                <a:srgbClr val="000000"/>
              </a:solidFill>
              <a:latin typeface="Arial Narrow"/>
            </a:rPr>
            <a:t>retenesbaztarrica@gmail.com</a:t>
          </a:r>
          <a:endParaRPr lang="es-ES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</xdr:colOff>
          <xdr:row>0</xdr:row>
          <xdr:rowOff>121920</xdr:rowOff>
        </xdr:from>
        <xdr:to>
          <xdr:col>1</xdr:col>
          <xdr:colOff>1638300</xdr:colOff>
          <xdr:row>0</xdr:row>
          <xdr:rowOff>1478280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38100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H74"/>
  <sheetViews>
    <sheetView tabSelected="1" workbookViewId="0">
      <selection activeCell="A3" sqref="A3"/>
    </sheetView>
  </sheetViews>
  <sheetFormatPr baseColWidth="10" defaultRowHeight="14.4" x14ac:dyDescent="0.3"/>
  <cols>
    <col min="1" max="1" width="10.109375" bestFit="1" customWidth="1"/>
    <col min="2" max="2" width="81.33203125" bestFit="1" customWidth="1"/>
    <col min="3" max="3" width="11.6640625" style="28" customWidth="1"/>
    <col min="4" max="4" width="11.44140625" style="11"/>
    <col min="5" max="9" width="0" style="53" hidden="1" customWidth="1"/>
    <col min="10" max="10" width="9.44140625" style="53" hidden="1" customWidth="1"/>
    <col min="11" max="37" width="0" style="53" hidden="1" customWidth="1"/>
    <col min="38" max="38" width="9.5546875" style="53" hidden="1" customWidth="1"/>
    <col min="39" max="58" width="0" style="53" hidden="1" customWidth="1"/>
    <col min="59" max="60" width="11.5546875" style="53"/>
  </cols>
  <sheetData>
    <row r="1" spans="1:60" ht="126.75" customHeight="1" thickBot="1" x14ac:dyDescent="0.35">
      <c r="A1" s="83"/>
      <c r="B1" s="84"/>
      <c r="C1" s="85"/>
      <c r="D1" s="53"/>
      <c r="E1" s="60"/>
      <c r="F1" s="60"/>
      <c r="G1" s="60"/>
      <c r="H1" s="60"/>
      <c r="I1" s="60"/>
      <c r="BH1" s="58"/>
    </row>
    <row r="2" spans="1:60" ht="16.2" thickBot="1" x14ac:dyDescent="0.35">
      <c r="A2" s="86">
        <v>46023</v>
      </c>
      <c r="B2" s="87"/>
      <c r="C2" s="88"/>
      <c r="D2" s="11">
        <v>38.604999999999997</v>
      </c>
      <c r="E2" s="89"/>
      <c r="F2" s="89"/>
      <c r="G2" s="89"/>
      <c r="H2" s="89"/>
      <c r="I2" s="89"/>
      <c r="BH2" s="58"/>
    </row>
    <row r="3" spans="1:60" ht="16.2" thickBot="1" x14ac:dyDescent="0.35">
      <c r="A3" s="1" t="s">
        <v>0</v>
      </c>
      <c r="B3" s="2" t="s">
        <v>1</v>
      </c>
      <c r="C3" s="29" t="s">
        <v>2</v>
      </c>
      <c r="E3" s="89"/>
      <c r="F3" s="89"/>
      <c r="G3" s="89"/>
      <c r="H3" s="89"/>
      <c r="I3" s="89"/>
      <c r="BH3" s="58"/>
    </row>
    <row r="4" spans="1:60" ht="21.6" thickBot="1" x14ac:dyDescent="0.45">
      <c r="A4" s="68" t="s">
        <v>6</v>
      </c>
      <c r="B4" s="69"/>
      <c r="C4" s="70"/>
      <c r="E4" s="66"/>
      <c r="F4" s="66"/>
      <c r="G4" s="66"/>
      <c r="H4" s="66"/>
      <c r="I4" s="66"/>
      <c r="BH4" s="58"/>
    </row>
    <row r="5" spans="1:60" s="9" customFormat="1" ht="6" customHeight="1" x14ac:dyDescent="0.4">
      <c r="A5" s="13"/>
      <c r="B5" s="14"/>
      <c r="C5" s="30"/>
      <c r="D5" s="11"/>
      <c r="E5" s="61"/>
      <c r="F5" s="61"/>
      <c r="G5" s="61"/>
      <c r="H5" s="61"/>
      <c r="I5" s="61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9"/>
    </row>
    <row r="6" spans="1:60" ht="15.6" x14ac:dyDescent="0.3">
      <c r="A6" s="21">
        <v>3575</v>
      </c>
      <c r="B6" s="15" t="s">
        <v>14</v>
      </c>
      <c r="C6" s="31">
        <f>D6*$D$2</f>
        <v>16383.415090260532</v>
      </c>
      <c r="D6" s="12">
        <v>424.38583318897901</v>
      </c>
      <c r="E6" s="67"/>
      <c r="F6" s="67"/>
      <c r="G6" s="67"/>
      <c r="H6" s="67"/>
      <c r="I6" s="67"/>
      <c r="J6" s="55">
        <v>94.03</v>
      </c>
      <c r="K6" s="56">
        <f>J6/100*6</f>
        <v>5.6417999999999999</v>
      </c>
      <c r="L6" s="56">
        <f>J6+K6</f>
        <v>99.671800000000005</v>
      </c>
      <c r="M6" s="55">
        <v>99.671800000000005</v>
      </c>
      <c r="N6" s="53">
        <f>M6/100*8</f>
        <v>7.9737439999999999</v>
      </c>
      <c r="O6" s="56">
        <f>M6+N6</f>
        <v>107.645544</v>
      </c>
      <c r="P6" s="55">
        <v>107.645544</v>
      </c>
      <c r="Q6" s="56">
        <f>P6/100*10</f>
        <v>10.7645544</v>
      </c>
      <c r="R6" s="56">
        <f>P6+Q6</f>
        <v>118.4100984</v>
      </c>
      <c r="S6" s="55">
        <v>118.4100984</v>
      </c>
      <c r="T6" s="56">
        <f>S6/100*7</f>
        <v>8.2887068879999983</v>
      </c>
      <c r="U6" s="56">
        <f>S6+T6</f>
        <v>126.69880528799999</v>
      </c>
      <c r="V6" s="55">
        <v>126.69880528799999</v>
      </c>
      <c r="W6" s="56">
        <f>V6/100*15</f>
        <v>19.0048207932</v>
      </c>
      <c r="X6" s="56">
        <f>V6+W6</f>
        <v>145.70362608119999</v>
      </c>
      <c r="Z6" s="55">
        <v>351.45824694739463</v>
      </c>
      <c r="AD6" s="55">
        <v>196.37</v>
      </c>
      <c r="AE6" s="55">
        <v>168.37</v>
      </c>
      <c r="AF6" s="56">
        <f>AE6/100*8</f>
        <v>13.4696</v>
      </c>
      <c r="AG6" s="56">
        <f>AE6+AF6</f>
        <v>181.83960000000002</v>
      </c>
      <c r="AH6" s="56">
        <f>AD6/100*9</f>
        <v>17.673300000000001</v>
      </c>
      <c r="AI6" s="56">
        <f>AD6+AH6</f>
        <v>214.04330000000002</v>
      </c>
      <c r="AJ6" s="55">
        <v>214.04330000000002</v>
      </c>
      <c r="AK6" s="53">
        <f>AJ6/100*9</f>
        <v>19.263897000000004</v>
      </c>
      <c r="AL6" s="56">
        <f>AJ6+AK6</f>
        <v>233.30719700000003</v>
      </c>
      <c r="AM6" s="55">
        <v>233.30719700000003</v>
      </c>
      <c r="AN6" s="53">
        <f>AM6/100*9</f>
        <v>20.997647730000001</v>
      </c>
      <c r="AO6" s="56">
        <f>AM6+AN6</f>
        <v>254.30484473000004</v>
      </c>
      <c r="AP6" s="55">
        <v>254.30484473000004</v>
      </c>
      <c r="AQ6" s="56">
        <f>AP6/100*12</f>
        <v>30.516581367600004</v>
      </c>
      <c r="AR6" s="56">
        <f>AP6+AQ6</f>
        <v>284.82142609760007</v>
      </c>
      <c r="AS6" s="55">
        <v>284.82142609760007</v>
      </c>
      <c r="AT6" s="56">
        <f>AS6/100*4</f>
        <v>11.392857043904003</v>
      </c>
      <c r="AU6" s="56">
        <f>AS6+AT6</f>
        <v>296.2142831415041</v>
      </c>
      <c r="AV6" s="55">
        <v>296.2142831415041</v>
      </c>
      <c r="AW6" s="53">
        <f>AV6/100*5</f>
        <v>14.810714157075203</v>
      </c>
      <c r="AX6" s="56">
        <f>AV6+AW6</f>
        <v>311.02499729857931</v>
      </c>
      <c r="AY6" s="56">
        <f>Z6/100*5</f>
        <v>17.57291234736973</v>
      </c>
      <c r="AZ6" s="55">
        <v>311.02499729857931</v>
      </c>
      <c r="BA6" s="53">
        <f>AZ6/100*13</f>
        <v>40.433249648815305</v>
      </c>
      <c r="BB6" s="56">
        <f>AZ6+BA6</f>
        <v>351.45824694739463</v>
      </c>
      <c r="BC6" s="56">
        <f>Z6+AY6</f>
        <v>369.03115929476434</v>
      </c>
      <c r="BD6" s="55">
        <v>369.03115929476434</v>
      </c>
      <c r="BE6" s="56">
        <f>BD6/100*15</f>
        <v>55.354673894214649</v>
      </c>
      <c r="BF6" s="56">
        <f>BD6+BE6</f>
        <v>424.38583318897901</v>
      </c>
      <c r="BH6" s="58"/>
    </row>
    <row r="7" spans="1:60" ht="16.2" thickBot="1" x14ac:dyDescent="0.35">
      <c r="A7" s="22"/>
      <c r="B7" s="19"/>
      <c r="C7" s="32"/>
      <c r="E7" s="67"/>
      <c r="F7" s="67"/>
      <c r="G7" s="67"/>
      <c r="H7" s="67"/>
      <c r="I7" s="67"/>
      <c r="K7" s="56">
        <f t="shared" ref="K7:K44" si="0">J7/100*6</f>
        <v>0</v>
      </c>
      <c r="L7" s="56">
        <f t="shared" ref="L7:L44" si="1">J7+K7</f>
        <v>0</v>
      </c>
      <c r="N7" s="53">
        <f t="shared" ref="N7:N44" si="2">M7/100*8</f>
        <v>0</v>
      </c>
      <c r="O7" s="56">
        <f t="shared" ref="O7:O44" si="3">M7+N7</f>
        <v>0</v>
      </c>
      <c r="Q7" s="56">
        <f t="shared" ref="Q7:Q44" si="4">P7/100*10</f>
        <v>0</v>
      </c>
      <c r="R7" s="56">
        <f t="shared" ref="R7:R44" si="5">P7+Q7</f>
        <v>0</v>
      </c>
      <c r="T7" s="56">
        <f t="shared" ref="T7:T44" si="6">S7/100*7</f>
        <v>0</v>
      </c>
      <c r="U7" s="56">
        <f t="shared" ref="U7:U44" si="7">S7+T7</f>
        <v>0</v>
      </c>
      <c r="W7" s="56"/>
      <c r="X7" s="56"/>
      <c r="AF7" s="56"/>
      <c r="AG7" s="56"/>
      <c r="AH7" s="56">
        <f t="shared" ref="AH7:AH44" si="8">AD7/100*9</f>
        <v>0</v>
      </c>
      <c r="AI7" s="56">
        <f t="shared" ref="AI7:AI44" si="9">AD7+AH7</f>
        <v>0</v>
      </c>
      <c r="AL7" s="56"/>
      <c r="AN7" s="53">
        <f t="shared" ref="AN7:AN44" si="10">AM7/100*9</f>
        <v>0</v>
      </c>
      <c r="AO7" s="56">
        <f t="shared" ref="AO7:AO44" si="11">AM7+AN7</f>
        <v>0</v>
      </c>
      <c r="AQ7" s="56">
        <f t="shared" ref="AQ7:AQ44" si="12">AP7/100*12</f>
        <v>0</v>
      </c>
      <c r="AR7" s="56">
        <f t="shared" ref="AR7:AR44" si="13">AP7+AQ7</f>
        <v>0</v>
      </c>
      <c r="AT7" s="56">
        <f t="shared" ref="AT7:AT44" si="14">AS7/100*4</f>
        <v>0</v>
      </c>
      <c r="AU7" s="56">
        <f t="shared" ref="AU7:AU44" si="15">AS7+AT7</f>
        <v>0</v>
      </c>
      <c r="AW7" s="53">
        <f t="shared" ref="AW7:AW44" si="16">AV7/100*5</f>
        <v>0</v>
      </c>
      <c r="AX7" s="56">
        <f t="shared" ref="AX7:AX44" si="17">AV7+AW7</f>
        <v>0</v>
      </c>
      <c r="AY7" s="56">
        <f t="shared" ref="AY7:AY44" si="18">Z7/100*5</f>
        <v>0</v>
      </c>
      <c r="BB7" s="56"/>
      <c r="BC7" s="56">
        <f t="shared" ref="BC7:BC44" si="19">Z7+AY7</f>
        <v>0</v>
      </c>
      <c r="BE7" s="56">
        <f t="shared" ref="BE7:BE44" si="20">BD7/100*15</f>
        <v>0</v>
      </c>
      <c r="BF7" s="56">
        <f t="shared" ref="BF7:BF44" si="21">BD7+BE7</f>
        <v>0</v>
      </c>
      <c r="BH7" s="58"/>
    </row>
    <row r="8" spans="1:60" ht="21.6" thickBot="1" x14ac:dyDescent="0.45">
      <c r="A8" s="68" t="s">
        <v>7</v>
      </c>
      <c r="B8" s="69"/>
      <c r="C8" s="70"/>
      <c r="D8" s="63"/>
      <c r="E8" s="80"/>
      <c r="F8" s="80"/>
      <c r="G8" s="80"/>
      <c r="H8" s="80"/>
      <c r="I8" s="80"/>
      <c r="J8" s="58"/>
      <c r="K8" s="64">
        <f t="shared" si="0"/>
        <v>0</v>
      </c>
      <c r="L8" s="64">
        <f t="shared" si="1"/>
        <v>0</v>
      </c>
      <c r="M8" s="58"/>
      <c r="N8" s="58">
        <f t="shared" si="2"/>
        <v>0</v>
      </c>
      <c r="O8" s="64">
        <f t="shared" si="3"/>
        <v>0</v>
      </c>
      <c r="P8" s="58"/>
      <c r="Q8" s="64">
        <f t="shared" si="4"/>
        <v>0</v>
      </c>
      <c r="R8" s="64">
        <f t="shared" si="5"/>
        <v>0</v>
      </c>
      <c r="S8" s="58"/>
      <c r="T8" s="64">
        <f t="shared" si="6"/>
        <v>0</v>
      </c>
      <c r="U8" s="64">
        <f t="shared" si="7"/>
        <v>0</v>
      </c>
      <c r="V8" s="58"/>
      <c r="W8" s="64"/>
      <c r="X8" s="64"/>
      <c r="Y8" s="58"/>
      <c r="Z8" s="58"/>
      <c r="AA8" s="58"/>
      <c r="AB8" s="58"/>
      <c r="AC8" s="58"/>
      <c r="AD8" s="58"/>
      <c r="AE8" s="58"/>
      <c r="AF8" s="64"/>
      <c r="AG8" s="64"/>
      <c r="AH8" s="64">
        <f t="shared" si="8"/>
        <v>0</v>
      </c>
      <c r="AI8" s="64">
        <f t="shared" si="9"/>
        <v>0</v>
      </c>
      <c r="AJ8" s="58"/>
      <c r="AK8" s="58"/>
      <c r="AL8" s="64"/>
      <c r="AM8" s="58"/>
      <c r="AN8" s="58">
        <f t="shared" si="10"/>
        <v>0</v>
      </c>
      <c r="AO8" s="64">
        <f t="shared" si="11"/>
        <v>0</v>
      </c>
      <c r="AP8" s="58"/>
      <c r="AQ8" s="64">
        <f t="shared" si="12"/>
        <v>0</v>
      </c>
      <c r="AR8" s="64">
        <f t="shared" si="13"/>
        <v>0</v>
      </c>
      <c r="AS8" s="58"/>
      <c r="AT8" s="64">
        <f t="shared" si="14"/>
        <v>0</v>
      </c>
      <c r="AU8" s="64">
        <f t="shared" si="15"/>
        <v>0</v>
      </c>
      <c r="AV8" s="58"/>
      <c r="AW8" s="58">
        <f t="shared" si="16"/>
        <v>0</v>
      </c>
      <c r="AX8" s="64">
        <f t="shared" si="17"/>
        <v>0</v>
      </c>
      <c r="AY8" s="64">
        <f t="shared" si="18"/>
        <v>0</v>
      </c>
      <c r="AZ8" s="58"/>
      <c r="BA8" s="58"/>
      <c r="BB8" s="64"/>
      <c r="BC8" s="64">
        <f t="shared" si="19"/>
        <v>0</v>
      </c>
      <c r="BD8" s="58"/>
      <c r="BE8" s="64">
        <f t="shared" si="20"/>
        <v>0</v>
      </c>
      <c r="BF8" s="64">
        <f t="shared" si="21"/>
        <v>0</v>
      </c>
      <c r="BG8" s="58"/>
      <c r="BH8" s="58"/>
    </row>
    <row r="9" spans="1:60" s="9" customFormat="1" ht="6" customHeight="1" x14ac:dyDescent="0.4">
      <c r="A9" s="13"/>
      <c r="B9" s="14"/>
      <c r="C9" s="30"/>
      <c r="D9" s="11"/>
      <c r="E9" s="62"/>
      <c r="F9" s="62"/>
      <c r="G9" s="62"/>
      <c r="H9" s="62"/>
      <c r="I9" s="62"/>
      <c r="J9" s="54"/>
      <c r="K9" s="56">
        <f t="shared" si="0"/>
        <v>0</v>
      </c>
      <c r="L9" s="56">
        <f t="shared" si="1"/>
        <v>0</v>
      </c>
      <c r="M9" s="54"/>
      <c r="N9" s="53">
        <f t="shared" si="2"/>
        <v>0</v>
      </c>
      <c r="O9" s="56">
        <f t="shared" si="3"/>
        <v>0</v>
      </c>
      <c r="P9" s="54"/>
      <c r="Q9" s="56">
        <f t="shared" si="4"/>
        <v>0</v>
      </c>
      <c r="R9" s="56">
        <f t="shared" si="5"/>
        <v>0</v>
      </c>
      <c r="S9" s="54"/>
      <c r="T9" s="56">
        <f t="shared" si="6"/>
        <v>0</v>
      </c>
      <c r="U9" s="56">
        <f t="shared" si="7"/>
        <v>0</v>
      </c>
      <c r="V9" s="54"/>
      <c r="W9" s="56"/>
      <c r="X9" s="56"/>
      <c r="Y9" s="54"/>
      <c r="Z9" s="54"/>
      <c r="AA9" s="54"/>
      <c r="AB9" s="54"/>
      <c r="AC9" s="54"/>
      <c r="AD9" s="54"/>
      <c r="AE9" s="54"/>
      <c r="AF9" s="56"/>
      <c r="AG9" s="56"/>
      <c r="AH9" s="56">
        <f t="shared" si="8"/>
        <v>0</v>
      </c>
      <c r="AI9" s="56">
        <f t="shared" si="9"/>
        <v>0</v>
      </c>
      <c r="AJ9" s="54"/>
      <c r="AK9" s="53"/>
      <c r="AL9" s="56"/>
      <c r="AM9" s="54"/>
      <c r="AN9" s="53">
        <f t="shared" si="10"/>
        <v>0</v>
      </c>
      <c r="AO9" s="56">
        <f t="shared" si="11"/>
        <v>0</v>
      </c>
      <c r="AP9" s="54"/>
      <c r="AQ9" s="56">
        <f t="shared" si="12"/>
        <v>0</v>
      </c>
      <c r="AR9" s="56">
        <f t="shared" si="13"/>
        <v>0</v>
      </c>
      <c r="AS9" s="54"/>
      <c r="AT9" s="56">
        <f t="shared" si="14"/>
        <v>0</v>
      </c>
      <c r="AU9" s="56">
        <f t="shared" si="15"/>
        <v>0</v>
      </c>
      <c r="AV9" s="54"/>
      <c r="AW9" s="53">
        <f t="shared" si="16"/>
        <v>0</v>
      </c>
      <c r="AX9" s="56">
        <f t="shared" si="17"/>
        <v>0</v>
      </c>
      <c r="AY9" s="56">
        <f t="shared" si="18"/>
        <v>0</v>
      </c>
      <c r="AZ9" s="54"/>
      <c r="BA9" s="53"/>
      <c r="BB9" s="56"/>
      <c r="BC9" s="56">
        <f t="shared" si="19"/>
        <v>0</v>
      </c>
      <c r="BD9" s="54"/>
      <c r="BE9" s="56">
        <f t="shared" si="20"/>
        <v>0</v>
      </c>
      <c r="BF9" s="56">
        <f t="shared" si="21"/>
        <v>0</v>
      </c>
      <c r="BG9" s="54"/>
      <c r="BH9" s="59"/>
    </row>
    <row r="10" spans="1:60" ht="15.6" x14ac:dyDescent="0.3">
      <c r="A10" s="21">
        <v>2233</v>
      </c>
      <c r="B10" s="15" t="s">
        <v>15</v>
      </c>
      <c r="C10" s="31">
        <f>D10*$D$2</f>
        <v>37523.251702626032</v>
      </c>
      <c r="D10" s="12">
        <v>971.97906236565302</v>
      </c>
      <c r="J10" s="55">
        <v>215.36</v>
      </c>
      <c r="K10" s="56">
        <f t="shared" si="0"/>
        <v>12.9216</v>
      </c>
      <c r="L10" s="56">
        <f t="shared" si="1"/>
        <v>228.28160000000003</v>
      </c>
      <c r="M10" s="55">
        <v>228.28160000000003</v>
      </c>
      <c r="N10" s="53">
        <f t="shared" si="2"/>
        <v>18.262528000000003</v>
      </c>
      <c r="O10" s="56">
        <f t="shared" si="3"/>
        <v>246.54412800000003</v>
      </c>
      <c r="P10" s="55">
        <v>246.54412800000003</v>
      </c>
      <c r="Q10" s="56">
        <f t="shared" si="4"/>
        <v>24.654412800000003</v>
      </c>
      <c r="R10" s="56">
        <f t="shared" si="5"/>
        <v>271.19854080000005</v>
      </c>
      <c r="S10" s="55">
        <v>271.19854080000005</v>
      </c>
      <c r="T10" s="56">
        <f t="shared" si="6"/>
        <v>18.983897856000002</v>
      </c>
      <c r="U10" s="56">
        <f t="shared" si="7"/>
        <v>290.18243865600004</v>
      </c>
      <c r="V10" s="55">
        <v>290.18243865600004</v>
      </c>
      <c r="W10" s="56">
        <f t="shared" ref="W10:W44" si="22">V10/100*15</f>
        <v>43.527365798400005</v>
      </c>
      <c r="X10" s="56">
        <f t="shared" ref="X10:X44" si="23">V10+W10</f>
        <v>333.70980445440006</v>
      </c>
      <c r="Z10" s="55">
        <v>804.95160444360499</v>
      </c>
      <c r="AD10" s="55">
        <v>449.75</v>
      </c>
      <c r="AE10" s="55">
        <v>385.63</v>
      </c>
      <c r="AF10" s="56">
        <f t="shared" ref="AF10:AF44" si="24">AE10/100*8</f>
        <v>30.8504</v>
      </c>
      <c r="AG10" s="56">
        <f t="shared" ref="AG10:AG44" si="25">AE10+AF10</f>
        <v>416.48039999999997</v>
      </c>
      <c r="AH10" s="56">
        <f t="shared" si="8"/>
        <v>40.477499999999999</v>
      </c>
      <c r="AI10" s="56">
        <f t="shared" si="9"/>
        <v>490.22750000000002</v>
      </c>
      <c r="AJ10" s="55">
        <v>490.22750000000002</v>
      </c>
      <c r="AK10" s="53">
        <f t="shared" ref="AK10:AK44" si="26">AJ10/100*9</f>
        <v>44.120475000000006</v>
      </c>
      <c r="AL10" s="56">
        <f t="shared" ref="AL10:AL44" si="27">AJ10+AK10</f>
        <v>534.34797500000002</v>
      </c>
      <c r="AM10" s="55">
        <v>534.34797500000002</v>
      </c>
      <c r="AN10" s="53">
        <f t="shared" si="10"/>
        <v>48.091317750000002</v>
      </c>
      <c r="AO10" s="56">
        <f t="shared" si="11"/>
        <v>582.43929275000005</v>
      </c>
      <c r="AP10" s="55">
        <v>582.43929275000005</v>
      </c>
      <c r="AQ10" s="56">
        <f t="shared" si="12"/>
        <v>69.892715130000013</v>
      </c>
      <c r="AR10" s="56">
        <f t="shared" si="13"/>
        <v>652.33200788000011</v>
      </c>
      <c r="AS10" s="55">
        <v>652.33200788000011</v>
      </c>
      <c r="AT10" s="56">
        <f t="shared" si="14"/>
        <v>26.093280315200005</v>
      </c>
      <c r="AU10" s="56">
        <f t="shared" si="15"/>
        <v>678.4252881952001</v>
      </c>
      <c r="AV10" s="55">
        <v>678.4252881952001</v>
      </c>
      <c r="AW10" s="53">
        <f t="shared" si="16"/>
        <v>33.921264409760006</v>
      </c>
      <c r="AX10" s="56">
        <f t="shared" si="17"/>
        <v>712.34655260496015</v>
      </c>
      <c r="AY10" s="56">
        <f t="shared" si="18"/>
        <v>40.247580222180247</v>
      </c>
      <c r="AZ10" s="55">
        <v>712.34655260496015</v>
      </c>
      <c r="BA10" s="53">
        <f t="shared" ref="BA10:BA44" si="28">AZ10/100*13</f>
        <v>92.605051838644826</v>
      </c>
      <c r="BB10" s="56">
        <f t="shared" ref="BB10:BB44" si="29">AZ10+BA10</f>
        <v>804.95160444360499</v>
      </c>
      <c r="BC10" s="56">
        <f t="shared" si="19"/>
        <v>845.1991846657852</v>
      </c>
      <c r="BD10" s="55">
        <v>845.1991846657852</v>
      </c>
      <c r="BE10" s="56">
        <f t="shared" si="20"/>
        <v>126.7798776998678</v>
      </c>
      <c r="BF10" s="56">
        <f>BD10+BE10</f>
        <v>971.97906236565302</v>
      </c>
      <c r="BH10" s="58"/>
    </row>
    <row r="11" spans="1:60" ht="16.2" thickBot="1" x14ac:dyDescent="0.35">
      <c r="A11" s="23"/>
      <c r="B11" s="10"/>
      <c r="C11" s="33"/>
      <c r="K11" s="56">
        <f t="shared" si="0"/>
        <v>0</v>
      </c>
      <c r="L11" s="56">
        <f t="shared" si="1"/>
        <v>0</v>
      </c>
      <c r="N11" s="53">
        <f t="shared" si="2"/>
        <v>0</v>
      </c>
      <c r="O11" s="56">
        <f t="shared" si="3"/>
        <v>0</v>
      </c>
      <c r="Q11" s="56">
        <f t="shared" si="4"/>
        <v>0</v>
      </c>
      <c r="R11" s="56">
        <f t="shared" si="5"/>
        <v>0</v>
      </c>
      <c r="T11" s="56">
        <f t="shared" si="6"/>
        <v>0</v>
      </c>
      <c r="U11" s="56">
        <f t="shared" si="7"/>
        <v>0</v>
      </c>
      <c r="W11" s="56"/>
      <c r="X11" s="56"/>
      <c r="AF11" s="56"/>
      <c r="AG11" s="56"/>
      <c r="AH11" s="56">
        <f t="shared" si="8"/>
        <v>0</v>
      </c>
      <c r="AI11" s="56">
        <f t="shared" si="9"/>
        <v>0</v>
      </c>
      <c r="AL11" s="56"/>
      <c r="AN11" s="53">
        <f t="shared" si="10"/>
        <v>0</v>
      </c>
      <c r="AO11" s="56">
        <f t="shared" si="11"/>
        <v>0</v>
      </c>
      <c r="AQ11" s="56">
        <f t="shared" si="12"/>
        <v>0</v>
      </c>
      <c r="AR11" s="56">
        <f t="shared" si="13"/>
        <v>0</v>
      </c>
      <c r="AT11" s="56">
        <f t="shared" si="14"/>
        <v>0</v>
      </c>
      <c r="AU11" s="56">
        <f t="shared" si="15"/>
        <v>0</v>
      </c>
      <c r="AW11" s="53">
        <f t="shared" si="16"/>
        <v>0</v>
      </c>
      <c r="AX11" s="56">
        <f t="shared" si="17"/>
        <v>0</v>
      </c>
      <c r="AY11" s="56">
        <f t="shared" si="18"/>
        <v>0</v>
      </c>
      <c r="BB11" s="56"/>
      <c r="BC11" s="56">
        <f t="shared" si="19"/>
        <v>0</v>
      </c>
      <c r="BE11" s="56">
        <f t="shared" si="20"/>
        <v>0</v>
      </c>
      <c r="BF11" s="56">
        <f t="shared" si="21"/>
        <v>0</v>
      </c>
      <c r="BH11" s="58"/>
    </row>
    <row r="12" spans="1:60" ht="21.6" thickBot="1" x14ac:dyDescent="0.45">
      <c r="A12" s="68" t="s">
        <v>8</v>
      </c>
      <c r="B12" s="69"/>
      <c r="C12" s="70"/>
      <c r="K12" s="56">
        <f t="shared" si="0"/>
        <v>0</v>
      </c>
      <c r="L12" s="56">
        <f t="shared" si="1"/>
        <v>0</v>
      </c>
      <c r="N12" s="53">
        <f t="shared" si="2"/>
        <v>0</v>
      </c>
      <c r="O12" s="56">
        <f t="shared" si="3"/>
        <v>0</v>
      </c>
      <c r="Q12" s="56">
        <f t="shared" si="4"/>
        <v>0</v>
      </c>
      <c r="R12" s="56">
        <f t="shared" si="5"/>
        <v>0</v>
      </c>
      <c r="T12" s="56">
        <f t="shared" si="6"/>
        <v>0</v>
      </c>
      <c r="U12" s="56">
        <f t="shared" si="7"/>
        <v>0</v>
      </c>
      <c r="W12" s="56"/>
      <c r="X12" s="56"/>
      <c r="AF12" s="56"/>
      <c r="AG12" s="56"/>
      <c r="AH12" s="56">
        <f t="shared" si="8"/>
        <v>0</v>
      </c>
      <c r="AI12" s="56">
        <f t="shared" si="9"/>
        <v>0</v>
      </c>
      <c r="AL12" s="56"/>
      <c r="AN12" s="53">
        <f t="shared" si="10"/>
        <v>0</v>
      </c>
      <c r="AO12" s="56">
        <f t="shared" si="11"/>
        <v>0</v>
      </c>
      <c r="AQ12" s="56">
        <f t="shared" si="12"/>
        <v>0</v>
      </c>
      <c r="AR12" s="56">
        <f t="shared" si="13"/>
        <v>0</v>
      </c>
      <c r="AT12" s="56">
        <f t="shared" si="14"/>
        <v>0</v>
      </c>
      <c r="AU12" s="56">
        <f t="shared" si="15"/>
        <v>0</v>
      </c>
      <c r="AW12" s="53">
        <f t="shared" si="16"/>
        <v>0</v>
      </c>
      <c r="AX12" s="56">
        <f t="shared" si="17"/>
        <v>0</v>
      </c>
      <c r="AY12" s="56">
        <f t="shared" si="18"/>
        <v>0</v>
      </c>
      <c r="BB12" s="56"/>
      <c r="BC12" s="56">
        <f t="shared" si="19"/>
        <v>0</v>
      </c>
      <c r="BE12" s="56">
        <f t="shared" si="20"/>
        <v>0</v>
      </c>
      <c r="BF12" s="56">
        <f t="shared" si="21"/>
        <v>0</v>
      </c>
      <c r="BH12" s="58"/>
    </row>
    <row r="13" spans="1:60" s="9" customFormat="1" ht="6" customHeight="1" x14ac:dyDescent="0.4">
      <c r="A13" s="13"/>
      <c r="B13" s="14"/>
      <c r="C13" s="30"/>
      <c r="D13" s="11"/>
      <c r="E13" s="54"/>
      <c r="F13" s="54"/>
      <c r="G13" s="54"/>
      <c r="H13" s="54"/>
      <c r="I13" s="54"/>
      <c r="J13" s="54"/>
      <c r="K13" s="56">
        <f t="shared" si="0"/>
        <v>0</v>
      </c>
      <c r="L13" s="56">
        <f t="shared" si="1"/>
        <v>0</v>
      </c>
      <c r="M13" s="54"/>
      <c r="N13" s="53">
        <f t="shared" si="2"/>
        <v>0</v>
      </c>
      <c r="O13" s="56">
        <f t="shared" si="3"/>
        <v>0</v>
      </c>
      <c r="P13" s="54"/>
      <c r="Q13" s="56">
        <f t="shared" si="4"/>
        <v>0</v>
      </c>
      <c r="R13" s="56">
        <f t="shared" si="5"/>
        <v>0</v>
      </c>
      <c r="S13" s="54"/>
      <c r="T13" s="56">
        <f t="shared" si="6"/>
        <v>0</v>
      </c>
      <c r="U13" s="56">
        <f t="shared" si="7"/>
        <v>0</v>
      </c>
      <c r="V13" s="54"/>
      <c r="W13" s="56"/>
      <c r="X13" s="56"/>
      <c r="Y13" s="54"/>
      <c r="Z13" s="54"/>
      <c r="AA13" s="54"/>
      <c r="AB13" s="54"/>
      <c r="AC13" s="54"/>
      <c r="AD13" s="54"/>
      <c r="AE13" s="54"/>
      <c r="AF13" s="56"/>
      <c r="AG13" s="56"/>
      <c r="AH13" s="56">
        <f t="shared" si="8"/>
        <v>0</v>
      </c>
      <c r="AI13" s="56">
        <f t="shared" si="9"/>
        <v>0</v>
      </c>
      <c r="AJ13" s="54"/>
      <c r="AK13" s="53"/>
      <c r="AL13" s="56"/>
      <c r="AM13" s="54"/>
      <c r="AN13" s="53">
        <f t="shared" si="10"/>
        <v>0</v>
      </c>
      <c r="AO13" s="56">
        <f t="shared" si="11"/>
        <v>0</v>
      </c>
      <c r="AP13" s="54"/>
      <c r="AQ13" s="56">
        <f t="shared" si="12"/>
        <v>0</v>
      </c>
      <c r="AR13" s="56">
        <f t="shared" si="13"/>
        <v>0</v>
      </c>
      <c r="AS13" s="54"/>
      <c r="AT13" s="56">
        <f t="shared" si="14"/>
        <v>0</v>
      </c>
      <c r="AU13" s="56">
        <f t="shared" si="15"/>
        <v>0</v>
      </c>
      <c r="AV13" s="54"/>
      <c r="AW13" s="53">
        <f t="shared" si="16"/>
        <v>0</v>
      </c>
      <c r="AX13" s="56">
        <f t="shared" si="17"/>
        <v>0</v>
      </c>
      <c r="AY13" s="56">
        <f t="shared" si="18"/>
        <v>0</v>
      </c>
      <c r="AZ13" s="54"/>
      <c r="BA13" s="53"/>
      <c r="BB13" s="56"/>
      <c r="BC13" s="56">
        <f t="shared" si="19"/>
        <v>0</v>
      </c>
      <c r="BD13" s="54"/>
      <c r="BE13" s="56">
        <f t="shared" si="20"/>
        <v>0</v>
      </c>
      <c r="BF13" s="56">
        <f t="shared" si="21"/>
        <v>0</v>
      </c>
      <c r="BG13" s="54"/>
      <c r="BH13" s="59"/>
    </row>
    <row r="14" spans="1:60" ht="15.6" x14ac:dyDescent="0.3">
      <c r="A14" s="24" t="s">
        <v>3</v>
      </c>
      <c r="B14" s="16" t="s">
        <v>16</v>
      </c>
      <c r="C14" s="31">
        <f>D14*$D$2</f>
        <v>17318.680574610582</v>
      </c>
      <c r="D14" s="12">
        <v>448.61237079680313</v>
      </c>
      <c r="J14" s="55">
        <v>99.42</v>
      </c>
      <c r="K14" s="55">
        <f>J14/100*6</f>
        <v>5.9651999999999994</v>
      </c>
      <c r="L14" s="56">
        <f>J14+K14</f>
        <v>105.3852</v>
      </c>
      <c r="N14" s="53">
        <f t="shared" si="2"/>
        <v>0</v>
      </c>
      <c r="O14" s="56">
        <f t="shared" si="3"/>
        <v>0</v>
      </c>
      <c r="Q14" s="56">
        <f t="shared" si="4"/>
        <v>0</v>
      </c>
      <c r="R14" s="56">
        <f t="shared" si="5"/>
        <v>0</v>
      </c>
      <c r="S14" s="55">
        <v>125.2</v>
      </c>
      <c r="T14" s="56">
        <f t="shared" si="6"/>
        <v>8.7639999999999993</v>
      </c>
      <c r="U14" s="56">
        <f t="shared" si="7"/>
        <v>133.964</v>
      </c>
      <c r="V14" s="55">
        <v>133.96</v>
      </c>
      <c r="W14" s="56">
        <f t="shared" si="22"/>
        <v>20.094000000000001</v>
      </c>
      <c r="X14" s="56">
        <f t="shared" si="23"/>
        <v>154.054</v>
      </c>
      <c r="Z14" s="55">
        <v>371.52163212985766</v>
      </c>
      <c r="AD14" s="55">
        <v>207.58</v>
      </c>
      <c r="AE14" s="55">
        <v>178</v>
      </c>
      <c r="AF14" s="56">
        <f t="shared" si="24"/>
        <v>14.24</v>
      </c>
      <c r="AG14" s="56">
        <f t="shared" si="25"/>
        <v>192.24</v>
      </c>
      <c r="AH14" s="56">
        <f t="shared" si="8"/>
        <v>18.682200000000002</v>
      </c>
      <c r="AI14" s="56">
        <f t="shared" si="9"/>
        <v>226.26220000000001</v>
      </c>
      <c r="AJ14" s="55">
        <v>226.26220000000001</v>
      </c>
      <c r="AK14" s="53">
        <f t="shared" si="26"/>
        <v>20.363598</v>
      </c>
      <c r="AL14" s="56">
        <f t="shared" si="27"/>
        <v>246.625798</v>
      </c>
      <c r="AM14" s="55">
        <v>246.625798</v>
      </c>
      <c r="AN14" s="53">
        <f t="shared" si="10"/>
        <v>22.196321820000001</v>
      </c>
      <c r="AO14" s="56">
        <f t="shared" si="11"/>
        <v>268.82211982000001</v>
      </c>
      <c r="AP14" s="55">
        <v>268.82211982000001</v>
      </c>
      <c r="AQ14" s="56">
        <f t="shared" si="12"/>
        <v>32.258654378399996</v>
      </c>
      <c r="AR14" s="56">
        <f t="shared" si="13"/>
        <v>301.08077419840004</v>
      </c>
      <c r="AS14" s="55">
        <v>301.08077419840004</v>
      </c>
      <c r="AT14" s="56">
        <f t="shared" si="14"/>
        <v>12.043230967936001</v>
      </c>
      <c r="AU14" s="56">
        <f t="shared" si="15"/>
        <v>313.12400516633602</v>
      </c>
      <c r="AV14" s="55">
        <v>313.12400516633602</v>
      </c>
      <c r="AW14" s="53">
        <f t="shared" si="16"/>
        <v>15.656200258316801</v>
      </c>
      <c r="AX14" s="56">
        <f t="shared" si="17"/>
        <v>328.78020542465282</v>
      </c>
      <c r="AY14" s="56">
        <f t="shared" si="18"/>
        <v>18.576081606492881</v>
      </c>
      <c r="AZ14" s="55">
        <v>328.78020542465282</v>
      </c>
      <c r="BA14" s="53">
        <f t="shared" si="28"/>
        <v>42.741426705204866</v>
      </c>
      <c r="BB14" s="56">
        <f t="shared" si="29"/>
        <v>371.52163212985766</v>
      </c>
      <c r="BC14" s="56">
        <f t="shared" si="19"/>
        <v>390.09771373635056</v>
      </c>
      <c r="BD14" s="55">
        <v>390.09771373635056</v>
      </c>
      <c r="BE14" s="56">
        <f t="shared" si="20"/>
        <v>58.514657060452585</v>
      </c>
      <c r="BF14" s="56">
        <f t="shared" si="21"/>
        <v>448.61237079680313</v>
      </c>
      <c r="BH14" s="58"/>
    </row>
    <row r="15" spans="1:60" ht="15.6" x14ac:dyDescent="0.3">
      <c r="A15" s="21" t="s">
        <v>22</v>
      </c>
      <c r="B15" s="16" t="s">
        <v>23</v>
      </c>
      <c r="C15" s="31">
        <f>C14</f>
        <v>17318.680574610582</v>
      </c>
      <c r="D15" s="12">
        <v>486.58384856392831</v>
      </c>
      <c r="J15" s="55">
        <v>107.8</v>
      </c>
      <c r="K15" s="55">
        <f>J15/100*6</f>
        <v>6.468</v>
      </c>
      <c r="L15" s="56">
        <f>J15+K15</f>
        <v>114.268</v>
      </c>
      <c r="N15" s="53">
        <f t="shared" si="2"/>
        <v>0</v>
      </c>
      <c r="O15" s="56">
        <f t="shared" si="3"/>
        <v>0</v>
      </c>
      <c r="Q15" s="56">
        <f t="shared" si="4"/>
        <v>0</v>
      </c>
      <c r="R15" s="56">
        <f t="shared" si="5"/>
        <v>0</v>
      </c>
      <c r="S15" s="55">
        <v>135.76</v>
      </c>
      <c r="T15" s="56">
        <f t="shared" si="6"/>
        <v>9.5031999999999996</v>
      </c>
      <c r="U15" s="56">
        <f t="shared" si="7"/>
        <v>145.26319999999998</v>
      </c>
      <c r="V15" s="55">
        <v>135.76</v>
      </c>
      <c r="W15" s="56">
        <f t="shared" si="22"/>
        <v>20.363999999999997</v>
      </c>
      <c r="X15" s="56">
        <f t="shared" si="23"/>
        <v>156.124</v>
      </c>
      <c r="Z15" s="55">
        <v>402.96799052913315</v>
      </c>
      <c r="AD15" s="55">
        <v>225.15</v>
      </c>
      <c r="AE15" s="55">
        <v>180.41</v>
      </c>
      <c r="AF15" s="56">
        <f t="shared" si="24"/>
        <v>14.4328</v>
      </c>
      <c r="AG15" s="56">
        <f t="shared" si="25"/>
        <v>194.84280000000001</v>
      </c>
      <c r="AH15" s="56">
        <f t="shared" si="8"/>
        <v>20.263500000000001</v>
      </c>
      <c r="AI15" s="56">
        <f t="shared" si="9"/>
        <v>245.4135</v>
      </c>
      <c r="AJ15" s="55">
        <v>245.4135</v>
      </c>
      <c r="AK15" s="53">
        <f t="shared" si="26"/>
        <v>22.087215</v>
      </c>
      <c r="AL15" s="56">
        <f t="shared" si="27"/>
        <v>267.50071500000001</v>
      </c>
      <c r="AM15" s="55">
        <v>267.50071500000001</v>
      </c>
      <c r="AN15" s="53">
        <f t="shared" si="10"/>
        <v>24.075064350000002</v>
      </c>
      <c r="AO15" s="56">
        <f t="shared" si="11"/>
        <v>291.57577935</v>
      </c>
      <c r="AP15" s="55">
        <v>291.57577935</v>
      </c>
      <c r="AQ15" s="56">
        <f t="shared" si="12"/>
        <v>34.989093522000005</v>
      </c>
      <c r="AR15" s="56">
        <f t="shared" si="13"/>
        <v>326.56487287200002</v>
      </c>
      <c r="AS15" s="55">
        <v>326.56487287200002</v>
      </c>
      <c r="AT15" s="56">
        <f t="shared" si="14"/>
        <v>13.062594914880002</v>
      </c>
      <c r="AU15" s="56">
        <f t="shared" si="15"/>
        <v>339.62746778688</v>
      </c>
      <c r="AV15" s="55">
        <v>339.62746778688</v>
      </c>
      <c r="AW15" s="53">
        <f t="shared" si="16"/>
        <v>16.981373389344</v>
      </c>
      <c r="AX15" s="56">
        <f t="shared" si="17"/>
        <v>356.60884117622402</v>
      </c>
      <c r="AY15" s="56">
        <f t="shared" si="18"/>
        <v>20.148399526456657</v>
      </c>
      <c r="AZ15" s="55">
        <v>356.60884117622402</v>
      </c>
      <c r="BA15" s="53">
        <f t="shared" si="28"/>
        <v>46.359149352909121</v>
      </c>
      <c r="BB15" s="56">
        <f t="shared" si="29"/>
        <v>402.96799052913315</v>
      </c>
      <c r="BC15" s="56">
        <f t="shared" si="19"/>
        <v>423.11639005558982</v>
      </c>
      <c r="BD15" s="55">
        <v>423.11639005558982</v>
      </c>
      <c r="BE15" s="56">
        <f t="shared" si="20"/>
        <v>63.467458508338467</v>
      </c>
      <c r="BF15" s="56">
        <f t="shared" si="21"/>
        <v>486.58384856392831</v>
      </c>
    </row>
    <row r="16" spans="1:60" ht="15.6" x14ac:dyDescent="0.3">
      <c r="A16" s="21"/>
      <c r="B16" s="16"/>
      <c r="C16" s="31"/>
      <c r="K16" s="56">
        <f t="shared" si="0"/>
        <v>0</v>
      </c>
      <c r="L16" s="56">
        <f t="shared" si="1"/>
        <v>0</v>
      </c>
      <c r="N16" s="53">
        <f t="shared" si="2"/>
        <v>0</v>
      </c>
      <c r="O16" s="56">
        <f t="shared" si="3"/>
        <v>0</v>
      </c>
      <c r="Q16" s="56">
        <f t="shared" si="4"/>
        <v>0</v>
      </c>
      <c r="R16" s="56">
        <f t="shared" si="5"/>
        <v>0</v>
      </c>
      <c r="T16" s="56">
        <f t="shared" si="6"/>
        <v>0</v>
      </c>
      <c r="U16" s="56">
        <f t="shared" si="7"/>
        <v>0</v>
      </c>
      <c r="W16" s="56"/>
      <c r="X16" s="56"/>
      <c r="AF16" s="56"/>
      <c r="AG16" s="56"/>
      <c r="AH16" s="56">
        <f t="shared" si="8"/>
        <v>0</v>
      </c>
      <c r="AI16" s="56">
        <f t="shared" si="9"/>
        <v>0</v>
      </c>
      <c r="AL16" s="56"/>
      <c r="AN16" s="53">
        <f t="shared" si="10"/>
        <v>0</v>
      </c>
      <c r="AO16" s="56">
        <f t="shared" si="11"/>
        <v>0</v>
      </c>
      <c r="AQ16" s="56">
        <f t="shared" si="12"/>
        <v>0</v>
      </c>
      <c r="AR16" s="56">
        <f t="shared" si="13"/>
        <v>0</v>
      </c>
      <c r="AT16" s="56">
        <f t="shared" si="14"/>
        <v>0</v>
      </c>
      <c r="AU16" s="56">
        <f t="shared" si="15"/>
        <v>0</v>
      </c>
      <c r="AW16" s="53">
        <f t="shared" si="16"/>
        <v>0</v>
      </c>
      <c r="AX16" s="56">
        <f t="shared" si="17"/>
        <v>0</v>
      </c>
      <c r="AY16" s="56">
        <f t="shared" si="18"/>
        <v>0</v>
      </c>
      <c r="BB16" s="56"/>
      <c r="BC16" s="56">
        <f t="shared" si="19"/>
        <v>0</v>
      </c>
      <c r="BE16" s="56">
        <f t="shared" si="20"/>
        <v>0</v>
      </c>
      <c r="BF16" s="56">
        <f t="shared" si="21"/>
        <v>0</v>
      </c>
    </row>
    <row r="17" spans="1:60" ht="16.2" thickBot="1" x14ac:dyDescent="0.35">
      <c r="A17" s="23"/>
      <c r="B17" s="10"/>
      <c r="C17" s="33"/>
      <c r="K17" s="56">
        <f t="shared" si="0"/>
        <v>0</v>
      </c>
      <c r="L17" s="56">
        <f t="shared" si="1"/>
        <v>0</v>
      </c>
      <c r="N17" s="53">
        <f t="shared" si="2"/>
        <v>0</v>
      </c>
      <c r="O17" s="56">
        <f t="shared" si="3"/>
        <v>0</v>
      </c>
      <c r="Q17" s="56">
        <f t="shared" si="4"/>
        <v>0</v>
      </c>
      <c r="R17" s="56">
        <f t="shared" si="5"/>
        <v>0</v>
      </c>
      <c r="T17" s="56">
        <f t="shared" si="6"/>
        <v>0</v>
      </c>
      <c r="U17" s="56">
        <f t="shared" si="7"/>
        <v>0</v>
      </c>
      <c r="W17" s="56"/>
      <c r="X17" s="56"/>
      <c r="AF17" s="56"/>
      <c r="AG17" s="56"/>
      <c r="AH17" s="56">
        <f t="shared" si="8"/>
        <v>0</v>
      </c>
      <c r="AI17" s="56">
        <f t="shared" si="9"/>
        <v>0</v>
      </c>
      <c r="AL17" s="56"/>
      <c r="AN17" s="53">
        <f t="shared" si="10"/>
        <v>0</v>
      </c>
      <c r="AO17" s="56">
        <f t="shared" si="11"/>
        <v>0</v>
      </c>
      <c r="AQ17" s="56">
        <f t="shared" si="12"/>
        <v>0</v>
      </c>
      <c r="AR17" s="56">
        <f t="shared" si="13"/>
        <v>0</v>
      </c>
      <c r="AT17" s="56">
        <f t="shared" si="14"/>
        <v>0</v>
      </c>
      <c r="AU17" s="56">
        <f t="shared" si="15"/>
        <v>0</v>
      </c>
      <c r="AW17" s="53">
        <f t="shared" si="16"/>
        <v>0</v>
      </c>
      <c r="AX17" s="56">
        <f t="shared" si="17"/>
        <v>0</v>
      </c>
      <c r="AY17" s="56">
        <f t="shared" si="18"/>
        <v>0</v>
      </c>
      <c r="BB17" s="56"/>
      <c r="BC17" s="56">
        <f t="shared" si="19"/>
        <v>0</v>
      </c>
      <c r="BE17" s="56">
        <f t="shared" si="20"/>
        <v>0</v>
      </c>
      <c r="BF17" s="56">
        <f t="shared" si="21"/>
        <v>0</v>
      </c>
    </row>
    <row r="18" spans="1:60" ht="21.6" thickBot="1" x14ac:dyDescent="0.45">
      <c r="A18" s="71" t="s">
        <v>9</v>
      </c>
      <c r="B18" s="72"/>
      <c r="C18" s="73"/>
      <c r="K18" s="56">
        <f t="shared" si="0"/>
        <v>0</v>
      </c>
      <c r="L18" s="56">
        <f t="shared" si="1"/>
        <v>0</v>
      </c>
      <c r="N18" s="53">
        <f t="shared" si="2"/>
        <v>0</v>
      </c>
      <c r="O18" s="56">
        <f t="shared" si="3"/>
        <v>0</v>
      </c>
      <c r="Q18" s="56">
        <f t="shared" si="4"/>
        <v>0</v>
      </c>
      <c r="R18" s="56">
        <f t="shared" si="5"/>
        <v>0</v>
      </c>
      <c r="T18" s="56">
        <f t="shared" si="6"/>
        <v>0</v>
      </c>
      <c r="U18" s="56">
        <f t="shared" si="7"/>
        <v>0</v>
      </c>
      <c r="W18" s="56"/>
      <c r="X18" s="56"/>
      <c r="AF18" s="56"/>
      <c r="AG18" s="56"/>
      <c r="AH18" s="56">
        <f t="shared" si="8"/>
        <v>0</v>
      </c>
      <c r="AI18" s="56">
        <f t="shared" si="9"/>
        <v>0</v>
      </c>
      <c r="AL18" s="56"/>
      <c r="AN18" s="53">
        <f t="shared" si="10"/>
        <v>0</v>
      </c>
      <c r="AO18" s="56">
        <f t="shared" si="11"/>
        <v>0</v>
      </c>
      <c r="AQ18" s="56">
        <f t="shared" si="12"/>
        <v>0</v>
      </c>
      <c r="AR18" s="56">
        <f t="shared" si="13"/>
        <v>0</v>
      </c>
      <c r="AT18" s="56">
        <f t="shared" si="14"/>
        <v>0</v>
      </c>
      <c r="AU18" s="56">
        <f t="shared" si="15"/>
        <v>0</v>
      </c>
      <c r="AW18" s="53">
        <f t="shared" si="16"/>
        <v>0</v>
      </c>
      <c r="AX18" s="56">
        <f t="shared" si="17"/>
        <v>0</v>
      </c>
      <c r="AY18" s="56">
        <f t="shared" si="18"/>
        <v>0</v>
      </c>
      <c r="BB18" s="56"/>
      <c r="BC18" s="56">
        <f t="shared" si="19"/>
        <v>0</v>
      </c>
      <c r="BE18" s="56">
        <f t="shared" si="20"/>
        <v>0</v>
      </c>
      <c r="BF18" s="56">
        <f t="shared" si="21"/>
        <v>0</v>
      </c>
    </row>
    <row r="19" spans="1:60" s="9" customFormat="1" ht="6" customHeight="1" x14ac:dyDescent="0.4">
      <c r="A19" s="47"/>
      <c r="B19" s="48"/>
      <c r="C19" s="49"/>
      <c r="D19" s="11"/>
      <c r="E19" s="54"/>
      <c r="F19" s="54"/>
      <c r="G19" s="54"/>
      <c r="H19" s="54"/>
      <c r="I19" s="54"/>
      <c r="J19" s="54"/>
      <c r="K19" s="56">
        <f t="shared" si="0"/>
        <v>0</v>
      </c>
      <c r="L19" s="56">
        <f t="shared" si="1"/>
        <v>0</v>
      </c>
      <c r="M19" s="54"/>
      <c r="N19" s="53">
        <f t="shared" si="2"/>
        <v>0</v>
      </c>
      <c r="O19" s="56">
        <f t="shared" si="3"/>
        <v>0</v>
      </c>
      <c r="P19" s="54"/>
      <c r="Q19" s="56">
        <f t="shared" si="4"/>
        <v>0</v>
      </c>
      <c r="R19" s="56">
        <f t="shared" si="5"/>
        <v>0</v>
      </c>
      <c r="S19" s="54"/>
      <c r="T19" s="56">
        <f t="shared" si="6"/>
        <v>0</v>
      </c>
      <c r="U19" s="56">
        <f t="shared" si="7"/>
        <v>0</v>
      </c>
      <c r="V19" s="54"/>
      <c r="W19" s="56"/>
      <c r="X19" s="56"/>
      <c r="Y19" s="54"/>
      <c r="Z19" s="54"/>
      <c r="AA19" s="54"/>
      <c r="AB19" s="54"/>
      <c r="AC19" s="54"/>
      <c r="AD19" s="54"/>
      <c r="AE19" s="54"/>
      <c r="AF19" s="56"/>
      <c r="AG19" s="56"/>
      <c r="AH19" s="56">
        <f t="shared" si="8"/>
        <v>0</v>
      </c>
      <c r="AI19" s="56">
        <f t="shared" si="9"/>
        <v>0</v>
      </c>
      <c r="AJ19" s="54"/>
      <c r="AK19" s="53"/>
      <c r="AL19" s="56"/>
      <c r="AM19" s="54"/>
      <c r="AN19" s="53">
        <f t="shared" si="10"/>
        <v>0</v>
      </c>
      <c r="AO19" s="56">
        <f t="shared" si="11"/>
        <v>0</v>
      </c>
      <c r="AP19" s="54"/>
      <c r="AQ19" s="56">
        <f t="shared" si="12"/>
        <v>0</v>
      </c>
      <c r="AR19" s="56">
        <f t="shared" si="13"/>
        <v>0</v>
      </c>
      <c r="AS19" s="54"/>
      <c r="AT19" s="56">
        <f t="shared" si="14"/>
        <v>0</v>
      </c>
      <c r="AU19" s="56">
        <f t="shared" si="15"/>
        <v>0</v>
      </c>
      <c r="AV19" s="54"/>
      <c r="AW19" s="53">
        <f t="shared" si="16"/>
        <v>0</v>
      </c>
      <c r="AX19" s="56">
        <f t="shared" si="17"/>
        <v>0</v>
      </c>
      <c r="AY19" s="56">
        <f t="shared" si="18"/>
        <v>0</v>
      </c>
      <c r="AZ19" s="54"/>
      <c r="BA19" s="53"/>
      <c r="BB19" s="56"/>
      <c r="BC19" s="56">
        <f t="shared" si="19"/>
        <v>0</v>
      </c>
      <c r="BD19" s="54"/>
      <c r="BE19" s="56">
        <f t="shared" si="20"/>
        <v>0</v>
      </c>
      <c r="BF19" s="56">
        <f t="shared" si="21"/>
        <v>0</v>
      </c>
      <c r="BG19" s="54"/>
      <c r="BH19" s="54"/>
    </row>
    <row r="20" spans="1:60" ht="15.6" x14ac:dyDescent="0.3">
      <c r="A20" s="21">
        <v>2211</v>
      </c>
      <c r="B20" s="15" t="s">
        <v>11</v>
      </c>
      <c r="C20" s="31">
        <f>D20*$D$2</f>
        <v>46288.549810192198</v>
      </c>
      <c r="D20" s="12">
        <v>1199.0299134876882</v>
      </c>
      <c r="J20" s="55">
        <v>250.68</v>
      </c>
      <c r="K20" s="56">
        <f t="shared" si="0"/>
        <v>15.040800000000001</v>
      </c>
      <c r="L20" s="56">
        <f t="shared" si="1"/>
        <v>265.7208</v>
      </c>
      <c r="M20" s="55">
        <v>265.7208</v>
      </c>
      <c r="N20" s="53">
        <f t="shared" si="2"/>
        <v>21.257663999999998</v>
      </c>
      <c r="O20" s="56">
        <f t="shared" si="3"/>
        <v>286.97846399999997</v>
      </c>
      <c r="P20" s="55">
        <v>286.97846399999997</v>
      </c>
      <c r="Q20" s="56">
        <f t="shared" si="4"/>
        <v>28.697846399999996</v>
      </c>
      <c r="R20" s="56">
        <f t="shared" si="5"/>
        <v>315.67631039999998</v>
      </c>
      <c r="S20" s="55">
        <v>315.67631039999998</v>
      </c>
      <c r="T20" s="56">
        <f t="shared" si="6"/>
        <v>22.097341728</v>
      </c>
      <c r="U20" s="56">
        <f t="shared" si="7"/>
        <v>337.77365212799998</v>
      </c>
      <c r="V20" s="55">
        <v>337.77365212799998</v>
      </c>
      <c r="W20" s="56">
        <f t="shared" si="22"/>
        <v>50.666047819199996</v>
      </c>
      <c r="X20" s="56">
        <f t="shared" si="23"/>
        <v>388.43969994719998</v>
      </c>
      <c r="Z20" s="55">
        <v>992.98543560056999</v>
      </c>
      <c r="AA20" s="55">
        <v>388.43969994719998</v>
      </c>
      <c r="AB20" s="53">
        <f>AA20/100*7</f>
        <v>27.190778996304001</v>
      </c>
      <c r="AC20" s="56">
        <f>AA20+AB20</f>
        <v>415.63047894350399</v>
      </c>
      <c r="AD20" s="55">
        <v>554.80999999999995</v>
      </c>
      <c r="AE20" s="55">
        <v>415.63047894350399</v>
      </c>
      <c r="AF20" s="56">
        <f t="shared" si="24"/>
        <v>33.250438315480316</v>
      </c>
      <c r="AG20" s="56">
        <f t="shared" si="25"/>
        <v>448.88091725898431</v>
      </c>
      <c r="AH20" s="56">
        <f t="shared" si="8"/>
        <v>49.932899999999997</v>
      </c>
      <c r="AI20" s="56">
        <f t="shared" si="9"/>
        <v>604.74289999999996</v>
      </c>
      <c r="AJ20" s="55">
        <v>604.74289999999996</v>
      </c>
      <c r="AK20" s="53">
        <f t="shared" si="26"/>
        <v>54.426860999999995</v>
      </c>
      <c r="AL20" s="56">
        <f t="shared" si="27"/>
        <v>659.16976099999999</v>
      </c>
      <c r="AM20" s="55">
        <v>659.16976099999999</v>
      </c>
      <c r="AN20" s="53">
        <f t="shared" si="10"/>
        <v>59.325278489999995</v>
      </c>
      <c r="AO20" s="56">
        <f t="shared" si="11"/>
        <v>718.49503948999995</v>
      </c>
      <c r="AP20" s="55">
        <v>718.49503948999995</v>
      </c>
      <c r="AQ20" s="56">
        <f t="shared" si="12"/>
        <v>86.219404738799994</v>
      </c>
      <c r="AR20" s="56">
        <f t="shared" si="13"/>
        <v>804.71444422879995</v>
      </c>
      <c r="AS20" s="55">
        <v>804.71444422879995</v>
      </c>
      <c r="AT20" s="56">
        <f t="shared" si="14"/>
        <v>32.188577769151998</v>
      </c>
      <c r="AU20" s="56">
        <f t="shared" si="15"/>
        <v>836.9030219979519</v>
      </c>
      <c r="AV20" s="55">
        <v>836.9030219979519</v>
      </c>
      <c r="AW20" s="53">
        <f t="shared" si="16"/>
        <v>41.845151099897599</v>
      </c>
      <c r="AX20" s="56">
        <f t="shared" si="17"/>
        <v>878.74817309784953</v>
      </c>
      <c r="AY20" s="56">
        <f t="shared" si="18"/>
        <v>49.649271780028499</v>
      </c>
      <c r="AZ20" s="55">
        <v>878.74817309784953</v>
      </c>
      <c r="BA20" s="53">
        <f t="shared" si="28"/>
        <v>114.23726250272044</v>
      </c>
      <c r="BB20" s="56">
        <f t="shared" si="29"/>
        <v>992.98543560056999</v>
      </c>
      <c r="BC20" s="56">
        <f t="shared" si="19"/>
        <v>1042.6347073805985</v>
      </c>
      <c r="BD20" s="55">
        <v>1042.6347073805985</v>
      </c>
      <c r="BE20" s="56">
        <f t="shared" si="20"/>
        <v>156.39520610708979</v>
      </c>
      <c r="BF20" s="56">
        <f t="shared" si="21"/>
        <v>1199.0299134876882</v>
      </c>
    </row>
    <row r="21" spans="1:60" ht="15.6" x14ac:dyDescent="0.3">
      <c r="A21" s="24" t="s">
        <v>20</v>
      </c>
      <c r="B21" s="15" t="s">
        <v>21</v>
      </c>
      <c r="C21" s="31">
        <f>D21*$D$2</f>
        <v>12986.090333549171</v>
      </c>
      <c r="D21" s="12">
        <v>336.3836377036439</v>
      </c>
      <c r="J21" s="55">
        <v>70.319999999999993</v>
      </c>
      <c r="K21" s="56">
        <f t="shared" si="0"/>
        <v>4.2191999999999998</v>
      </c>
      <c r="L21" s="56">
        <f t="shared" si="1"/>
        <v>74.539199999999994</v>
      </c>
      <c r="M21" s="55">
        <v>74.539199999999994</v>
      </c>
      <c r="N21" s="53">
        <f t="shared" si="2"/>
        <v>5.9631359999999995</v>
      </c>
      <c r="O21" s="56">
        <f t="shared" si="3"/>
        <v>80.502336</v>
      </c>
      <c r="P21" s="55">
        <v>80.502336</v>
      </c>
      <c r="Q21" s="56">
        <f t="shared" si="4"/>
        <v>8.0502336000000003</v>
      </c>
      <c r="R21" s="56">
        <f t="shared" si="5"/>
        <v>88.552569599999998</v>
      </c>
      <c r="S21" s="55">
        <v>88.552569599999998</v>
      </c>
      <c r="T21" s="56">
        <f t="shared" si="6"/>
        <v>6.1986798719999996</v>
      </c>
      <c r="U21" s="56">
        <f t="shared" si="7"/>
        <v>94.751249471999998</v>
      </c>
      <c r="V21" s="55">
        <v>94.751249471999998</v>
      </c>
      <c r="W21" s="56">
        <f t="shared" si="22"/>
        <v>14.2126874208</v>
      </c>
      <c r="X21" s="56">
        <f t="shared" si="23"/>
        <v>108.96393689279999</v>
      </c>
      <c r="Z21" s="55">
        <v>278.57858194918748</v>
      </c>
      <c r="AA21" s="55">
        <v>108.96393689279999</v>
      </c>
      <c r="AB21" s="53">
        <f t="shared" ref="AB21:AB44" si="30">AA21/100*7</f>
        <v>7.6274755824959994</v>
      </c>
      <c r="AC21" s="56">
        <f t="shared" ref="AC21:AC44" si="31">AA21+AB21</f>
        <v>116.591412475296</v>
      </c>
      <c r="AD21" s="55">
        <v>155.65</v>
      </c>
      <c r="AE21" s="55">
        <v>116.591412475296</v>
      </c>
      <c r="AF21" s="56">
        <f t="shared" si="24"/>
        <v>9.3273129980236789</v>
      </c>
      <c r="AG21" s="56">
        <f t="shared" si="25"/>
        <v>125.91872547331968</v>
      </c>
      <c r="AH21" s="56">
        <f t="shared" si="8"/>
        <v>14.0085</v>
      </c>
      <c r="AI21" s="56">
        <f t="shared" si="9"/>
        <v>169.6585</v>
      </c>
      <c r="AJ21" s="55">
        <v>169.6585</v>
      </c>
      <c r="AK21" s="53">
        <f t="shared" si="26"/>
        <v>15.269265000000001</v>
      </c>
      <c r="AL21" s="56">
        <f t="shared" si="27"/>
        <v>184.92776499999999</v>
      </c>
      <c r="AM21" s="55">
        <v>184.92776499999999</v>
      </c>
      <c r="AN21" s="53">
        <f t="shared" si="10"/>
        <v>16.64349885</v>
      </c>
      <c r="AO21" s="56">
        <f t="shared" si="11"/>
        <v>201.57126384999998</v>
      </c>
      <c r="AP21" s="55">
        <v>201.57126384999998</v>
      </c>
      <c r="AQ21" s="56">
        <f t="shared" si="12"/>
        <v>24.188551661999995</v>
      </c>
      <c r="AR21" s="56">
        <f t="shared" si="13"/>
        <v>225.75981551199999</v>
      </c>
      <c r="AS21" s="55">
        <v>225.75981551199999</v>
      </c>
      <c r="AT21" s="56">
        <f t="shared" si="14"/>
        <v>9.0303926204799989</v>
      </c>
      <c r="AU21" s="56">
        <f t="shared" si="15"/>
        <v>234.79020813247999</v>
      </c>
      <c r="AV21" s="55">
        <v>234.79020813247999</v>
      </c>
      <c r="AW21" s="53">
        <f t="shared" si="16"/>
        <v>11.739510406623999</v>
      </c>
      <c r="AX21" s="56">
        <f t="shared" si="17"/>
        <v>246.52971853910398</v>
      </c>
      <c r="AY21" s="56">
        <f t="shared" si="18"/>
        <v>13.928929097459374</v>
      </c>
      <c r="AZ21" s="55">
        <v>246.52971853910398</v>
      </c>
      <c r="BA21" s="53">
        <f t="shared" si="28"/>
        <v>32.04886341008352</v>
      </c>
      <c r="BB21" s="56">
        <f t="shared" si="29"/>
        <v>278.57858194918748</v>
      </c>
      <c r="BC21" s="56">
        <f t="shared" si="19"/>
        <v>292.50751104664687</v>
      </c>
      <c r="BD21" s="55">
        <v>292.50751104664687</v>
      </c>
      <c r="BE21" s="56">
        <f t="shared" si="20"/>
        <v>43.87612665699703</v>
      </c>
      <c r="BF21" s="56">
        <f t="shared" si="21"/>
        <v>336.3836377036439</v>
      </c>
    </row>
    <row r="22" spans="1:60" ht="15.6" x14ac:dyDescent="0.3">
      <c r="A22" s="24">
        <v>1414</v>
      </c>
      <c r="B22" s="15" t="s">
        <v>24</v>
      </c>
      <c r="C22" s="65">
        <f>C21</f>
        <v>12986.090333549171</v>
      </c>
      <c r="D22" s="12">
        <v>336.3836377036439</v>
      </c>
      <c r="J22" s="55">
        <v>70.33</v>
      </c>
      <c r="K22" s="56">
        <f t="shared" si="0"/>
        <v>4.2198000000000002</v>
      </c>
      <c r="L22" s="56">
        <f t="shared" si="1"/>
        <v>74.549800000000005</v>
      </c>
      <c r="M22" s="55">
        <v>74.549800000000005</v>
      </c>
      <c r="N22" s="53">
        <f t="shared" si="2"/>
        <v>5.963984</v>
      </c>
      <c r="O22" s="56">
        <f t="shared" si="3"/>
        <v>80.513784000000001</v>
      </c>
      <c r="P22" s="55">
        <v>80.513784000000001</v>
      </c>
      <c r="Q22" s="56">
        <f t="shared" si="4"/>
        <v>8.0513784000000008</v>
      </c>
      <c r="R22" s="56">
        <f t="shared" si="5"/>
        <v>88.565162400000006</v>
      </c>
      <c r="S22" s="55">
        <v>88.565162400000006</v>
      </c>
      <c r="T22" s="56">
        <f t="shared" si="6"/>
        <v>6.1995613680000003</v>
      </c>
      <c r="U22" s="56">
        <f t="shared" si="7"/>
        <v>94.76472376800001</v>
      </c>
      <c r="V22" s="55">
        <v>94.76472376800001</v>
      </c>
      <c r="W22" s="56">
        <f t="shared" si="22"/>
        <v>14.214708565200002</v>
      </c>
      <c r="X22" s="56">
        <f t="shared" si="23"/>
        <v>108.97943233320001</v>
      </c>
      <c r="Z22" s="55">
        <v>278.57858194918748</v>
      </c>
      <c r="AA22" s="55">
        <v>108.97943233320001</v>
      </c>
      <c r="AB22" s="53">
        <f t="shared" si="30"/>
        <v>7.6285602633240002</v>
      </c>
      <c r="AC22" s="56">
        <f t="shared" si="31"/>
        <v>116.60799259652401</v>
      </c>
      <c r="AD22" s="55">
        <v>155.65</v>
      </c>
      <c r="AE22" s="55">
        <v>116.60799259652401</v>
      </c>
      <c r="AF22" s="56">
        <f t="shared" si="24"/>
        <v>9.328639407721921</v>
      </c>
      <c r="AG22" s="56">
        <f t="shared" si="25"/>
        <v>125.93663200424594</v>
      </c>
      <c r="AH22" s="56">
        <f t="shared" si="8"/>
        <v>14.0085</v>
      </c>
      <c r="AI22" s="56">
        <f t="shared" si="9"/>
        <v>169.6585</v>
      </c>
      <c r="AJ22" s="55">
        <v>169.6585</v>
      </c>
      <c r="AK22" s="53">
        <f t="shared" si="26"/>
        <v>15.269265000000001</v>
      </c>
      <c r="AL22" s="56">
        <f t="shared" si="27"/>
        <v>184.92776499999999</v>
      </c>
      <c r="AM22" s="55">
        <v>184.92776499999999</v>
      </c>
      <c r="AN22" s="53">
        <f t="shared" si="10"/>
        <v>16.64349885</v>
      </c>
      <c r="AO22" s="56">
        <f t="shared" si="11"/>
        <v>201.57126384999998</v>
      </c>
      <c r="AP22" s="55">
        <v>201.57126384999998</v>
      </c>
      <c r="AQ22" s="56">
        <f t="shared" si="12"/>
        <v>24.188551661999995</v>
      </c>
      <c r="AR22" s="56">
        <f t="shared" si="13"/>
        <v>225.75981551199999</v>
      </c>
      <c r="AS22" s="55">
        <v>225.75981551199999</v>
      </c>
      <c r="AT22" s="56">
        <f t="shared" si="14"/>
        <v>9.0303926204799989</v>
      </c>
      <c r="AU22" s="56">
        <f t="shared" si="15"/>
        <v>234.79020813247999</v>
      </c>
      <c r="AV22" s="55">
        <v>234.79020813247999</v>
      </c>
      <c r="AW22" s="53">
        <f t="shared" si="16"/>
        <v>11.739510406623999</v>
      </c>
      <c r="AX22" s="56">
        <f t="shared" si="17"/>
        <v>246.52971853910398</v>
      </c>
      <c r="AY22" s="56">
        <f t="shared" si="18"/>
        <v>13.928929097459374</v>
      </c>
      <c r="AZ22" s="55">
        <v>246.52971853910398</v>
      </c>
      <c r="BA22" s="53">
        <f t="shared" si="28"/>
        <v>32.04886341008352</v>
      </c>
      <c r="BB22" s="56">
        <f t="shared" si="29"/>
        <v>278.57858194918748</v>
      </c>
      <c r="BC22" s="56">
        <f t="shared" si="19"/>
        <v>292.50751104664687</v>
      </c>
      <c r="BD22" s="55">
        <v>292.50751104664687</v>
      </c>
      <c r="BE22" s="56">
        <f t="shared" si="20"/>
        <v>43.87612665699703</v>
      </c>
      <c r="BF22" s="56">
        <f t="shared" si="21"/>
        <v>336.3836377036439</v>
      </c>
    </row>
    <row r="23" spans="1:60" ht="15.6" x14ac:dyDescent="0.3">
      <c r="A23" s="21"/>
      <c r="B23" s="15"/>
      <c r="C23" s="31"/>
      <c r="D23" s="12">
        <v>486.58384856392831</v>
      </c>
      <c r="J23" s="55">
        <v>101.71</v>
      </c>
      <c r="K23" s="56">
        <f t="shared" si="0"/>
        <v>6.1025999999999989</v>
      </c>
      <c r="L23" s="56">
        <f t="shared" si="1"/>
        <v>107.81259999999999</v>
      </c>
      <c r="M23" s="55">
        <v>107.81259999999999</v>
      </c>
      <c r="N23" s="53">
        <f t="shared" si="2"/>
        <v>8.6250079999999993</v>
      </c>
      <c r="O23" s="56">
        <f t="shared" si="3"/>
        <v>116.43760799999998</v>
      </c>
      <c r="P23" s="55">
        <v>116.43760799999998</v>
      </c>
      <c r="Q23" s="56">
        <f t="shared" si="4"/>
        <v>11.643760799999999</v>
      </c>
      <c r="R23" s="56">
        <f t="shared" si="5"/>
        <v>128.08136879999998</v>
      </c>
      <c r="S23" s="55">
        <v>128.08136879999998</v>
      </c>
      <c r="T23" s="56">
        <f t="shared" si="6"/>
        <v>8.9656958159999984</v>
      </c>
      <c r="U23" s="56">
        <f t="shared" si="7"/>
        <v>137.04706461599997</v>
      </c>
      <c r="V23" s="55">
        <v>137.04706461599997</v>
      </c>
      <c r="W23" s="56">
        <f t="shared" si="22"/>
        <v>20.557059692399996</v>
      </c>
      <c r="X23" s="56">
        <f t="shared" si="23"/>
        <v>157.60412430839997</v>
      </c>
      <c r="Z23" s="55">
        <v>402.96799052913315</v>
      </c>
      <c r="AA23" s="55">
        <v>157.60412430839997</v>
      </c>
      <c r="AB23" s="53">
        <f t="shared" si="30"/>
        <v>11.032288701588</v>
      </c>
      <c r="AC23" s="56">
        <f t="shared" si="31"/>
        <v>168.63641300998796</v>
      </c>
      <c r="AD23" s="55">
        <v>225.15</v>
      </c>
      <c r="AE23" s="55">
        <v>168.63641300998796</v>
      </c>
      <c r="AF23" s="56">
        <f t="shared" si="24"/>
        <v>13.490913040799036</v>
      </c>
      <c r="AG23" s="56">
        <f t="shared" si="25"/>
        <v>182.12732605078699</v>
      </c>
      <c r="AH23" s="56">
        <f t="shared" si="8"/>
        <v>20.263500000000001</v>
      </c>
      <c r="AI23" s="56">
        <f t="shared" si="9"/>
        <v>245.4135</v>
      </c>
      <c r="AJ23" s="55">
        <v>245.4135</v>
      </c>
      <c r="AK23" s="53">
        <f t="shared" si="26"/>
        <v>22.087215</v>
      </c>
      <c r="AL23" s="56">
        <f t="shared" si="27"/>
        <v>267.50071500000001</v>
      </c>
      <c r="AM23" s="55">
        <v>267.50071500000001</v>
      </c>
      <c r="AN23" s="53">
        <f t="shared" si="10"/>
        <v>24.075064350000002</v>
      </c>
      <c r="AO23" s="56">
        <f t="shared" si="11"/>
        <v>291.57577935</v>
      </c>
      <c r="AP23" s="55">
        <v>291.57577935</v>
      </c>
      <c r="AQ23" s="56">
        <f t="shared" si="12"/>
        <v>34.989093522000005</v>
      </c>
      <c r="AR23" s="56">
        <f t="shared" si="13"/>
        <v>326.56487287200002</v>
      </c>
      <c r="AS23" s="55">
        <v>326.56487287200002</v>
      </c>
      <c r="AT23" s="56">
        <f t="shared" si="14"/>
        <v>13.062594914880002</v>
      </c>
      <c r="AU23" s="56">
        <f t="shared" si="15"/>
        <v>339.62746778688</v>
      </c>
      <c r="AV23" s="55">
        <v>339.62746778688</v>
      </c>
      <c r="AW23" s="53">
        <f t="shared" si="16"/>
        <v>16.981373389344</v>
      </c>
      <c r="AX23" s="56">
        <f t="shared" si="17"/>
        <v>356.60884117622402</v>
      </c>
      <c r="AY23" s="56">
        <f t="shared" si="18"/>
        <v>20.148399526456657</v>
      </c>
      <c r="AZ23" s="55">
        <v>356.60884117622402</v>
      </c>
      <c r="BA23" s="53">
        <f t="shared" si="28"/>
        <v>46.359149352909121</v>
      </c>
      <c r="BB23" s="56">
        <f t="shared" si="29"/>
        <v>402.96799052913315</v>
      </c>
      <c r="BC23" s="56">
        <f t="shared" si="19"/>
        <v>423.11639005558982</v>
      </c>
      <c r="BD23" s="55">
        <v>423.11639005558982</v>
      </c>
      <c r="BE23" s="56">
        <f t="shared" si="20"/>
        <v>63.467458508338467</v>
      </c>
      <c r="BF23" s="56">
        <f t="shared" si="21"/>
        <v>486.58384856392831</v>
      </c>
    </row>
    <row r="24" spans="1:60" ht="15.6" x14ac:dyDescent="0.3">
      <c r="A24" s="21"/>
      <c r="B24" s="16"/>
      <c r="C24" s="31"/>
      <c r="D24" s="12">
        <v>486.58384856392831</v>
      </c>
      <c r="J24" s="55">
        <v>101.71</v>
      </c>
      <c r="K24" s="56">
        <f t="shared" si="0"/>
        <v>6.1025999999999989</v>
      </c>
      <c r="L24" s="56">
        <f t="shared" si="1"/>
        <v>107.81259999999999</v>
      </c>
      <c r="M24" s="55">
        <v>107.81259999999999</v>
      </c>
      <c r="N24" s="53">
        <f t="shared" si="2"/>
        <v>8.6250079999999993</v>
      </c>
      <c r="O24" s="56">
        <f t="shared" si="3"/>
        <v>116.43760799999998</v>
      </c>
      <c r="P24" s="55">
        <v>116.43760799999998</v>
      </c>
      <c r="Q24" s="56">
        <f t="shared" si="4"/>
        <v>11.643760799999999</v>
      </c>
      <c r="R24" s="56">
        <f t="shared" si="5"/>
        <v>128.08136879999998</v>
      </c>
      <c r="S24" s="55">
        <v>128.08136879999998</v>
      </c>
      <c r="T24" s="56">
        <f t="shared" si="6"/>
        <v>8.9656958159999984</v>
      </c>
      <c r="U24" s="56">
        <f t="shared" si="7"/>
        <v>137.04706461599997</v>
      </c>
      <c r="V24" s="55">
        <v>137.04706461599997</v>
      </c>
      <c r="W24" s="56">
        <f t="shared" si="22"/>
        <v>20.557059692399996</v>
      </c>
      <c r="X24" s="56">
        <f t="shared" si="23"/>
        <v>157.60412430839997</v>
      </c>
      <c r="Z24" s="55">
        <v>402.96799052913315</v>
      </c>
      <c r="AA24" s="55">
        <v>157.60412430839997</v>
      </c>
      <c r="AB24" s="53">
        <f t="shared" si="30"/>
        <v>11.032288701588</v>
      </c>
      <c r="AC24" s="56">
        <f t="shared" si="31"/>
        <v>168.63641300998796</v>
      </c>
      <c r="AD24" s="55">
        <v>225.15</v>
      </c>
      <c r="AE24" s="55">
        <v>168.63641300998796</v>
      </c>
      <c r="AF24" s="56">
        <f t="shared" si="24"/>
        <v>13.490913040799036</v>
      </c>
      <c r="AG24" s="56">
        <f t="shared" si="25"/>
        <v>182.12732605078699</v>
      </c>
      <c r="AH24" s="56">
        <f t="shared" si="8"/>
        <v>20.263500000000001</v>
      </c>
      <c r="AI24" s="56">
        <f t="shared" si="9"/>
        <v>245.4135</v>
      </c>
      <c r="AJ24" s="55">
        <v>245.4135</v>
      </c>
      <c r="AK24" s="53">
        <f t="shared" si="26"/>
        <v>22.087215</v>
      </c>
      <c r="AL24" s="56">
        <f t="shared" si="27"/>
        <v>267.50071500000001</v>
      </c>
      <c r="AM24" s="55">
        <v>267.50071500000001</v>
      </c>
      <c r="AN24" s="53">
        <f t="shared" si="10"/>
        <v>24.075064350000002</v>
      </c>
      <c r="AO24" s="56">
        <f t="shared" si="11"/>
        <v>291.57577935</v>
      </c>
      <c r="AP24" s="55">
        <v>291.57577935</v>
      </c>
      <c r="AQ24" s="56">
        <f t="shared" si="12"/>
        <v>34.989093522000005</v>
      </c>
      <c r="AR24" s="56">
        <f t="shared" si="13"/>
        <v>326.56487287200002</v>
      </c>
      <c r="AS24" s="55">
        <v>326.56487287200002</v>
      </c>
      <c r="AT24" s="56">
        <f t="shared" si="14"/>
        <v>13.062594914880002</v>
      </c>
      <c r="AU24" s="56">
        <f t="shared" si="15"/>
        <v>339.62746778688</v>
      </c>
      <c r="AV24" s="55">
        <v>339.62746778688</v>
      </c>
      <c r="AW24" s="53">
        <f t="shared" si="16"/>
        <v>16.981373389344</v>
      </c>
      <c r="AX24" s="56">
        <f t="shared" si="17"/>
        <v>356.60884117622402</v>
      </c>
      <c r="AY24" s="56">
        <f t="shared" si="18"/>
        <v>20.148399526456657</v>
      </c>
      <c r="AZ24" s="55">
        <v>356.60884117622402</v>
      </c>
      <c r="BA24" s="53">
        <f t="shared" si="28"/>
        <v>46.359149352909121</v>
      </c>
      <c r="BB24" s="56">
        <f t="shared" si="29"/>
        <v>402.96799052913315</v>
      </c>
      <c r="BC24" s="56">
        <f t="shared" si="19"/>
        <v>423.11639005558982</v>
      </c>
      <c r="BD24" s="55">
        <v>423.11639005558982</v>
      </c>
      <c r="BE24" s="56">
        <f t="shared" si="20"/>
        <v>63.467458508338467</v>
      </c>
      <c r="BF24" s="56">
        <f t="shared" si="21"/>
        <v>486.58384856392831</v>
      </c>
    </row>
    <row r="25" spans="1:60" ht="15.6" x14ac:dyDescent="0.3">
      <c r="A25" s="21"/>
      <c r="B25" s="17"/>
      <c r="C25" s="31"/>
      <c r="D25" s="12">
        <v>356.02852859170133</v>
      </c>
      <c r="J25" s="55">
        <v>74.430000000000007</v>
      </c>
      <c r="K25" s="56">
        <f t="shared" si="0"/>
        <v>4.4658000000000007</v>
      </c>
      <c r="L25" s="56">
        <f t="shared" si="1"/>
        <v>78.895800000000008</v>
      </c>
      <c r="M25" s="55">
        <v>78.895800000000008</v>
      </c>
      <c r="N25" s="53">
        <f t="shared" si="2"/>
        <v>6.3116640000000004</v>
      </c>
      <c r="O25" s="56">
        <f t="shared" si="3"/>
        <v>85.207464000000016</v>
      </c>
      <c r="P25" s="55">
        <v>85.207464000000016</v>
      </c>
      <c r="Q25" s="56">
        <f t="shared" si="4"/>
        <v>8.5207464000000002</v>
      </c>
      <c r="R25" s="56">
        <f t="shared" si="5"/>
        <v>93.728210400000023</v>
      </c>
      <c r="S25" s="55">
        <v>93.728210400000023</v>
      </c>
      <c r="T25" s="56">
        <f t="shared" si="6"/>
        <v>6.5609747280000015</v>
      </c>
      <c r="U25" s="56">
        <f t="shared" si="7"/>
        <v>100.28918512800003</v>
      </c>
      <c r="V25" s="55">
        <v>100.28918512800003</v>
      </c>
      <c r="W25" s="56">
        <f t="shared" si="22"/>
        <v>15.043377769200003</v>
      </c>
      <c r="X25" s="56">
        <f t="shared" si="23"/>
        <v>115.33256289720003</v>
      </c>
      <c r="Z25" s="55">
        <v>294.84764272604662</v>
      </c>
      <c r="AA25" s="55">
        <v>115.33256289720003</v>
      </c>
      <c r="AB25" s="53">
        <f t="shared" si="30"/>
        <v>8.0732794028040029</v>
      </c>
      <c r="AC25" s="56">
        <f t="shared" si="31"/>
        <v>123.40584230000404</v>
      </c>
      <c r="AD25" s="55">
        <v>164.74</v>
      </c>
      <c r="AE25" s="55">
        <v>123.40584230000404</v>
      </c>
      <c r="AF25" s="56">
        <f t="shared" si="24"/>
        <v>9.8724673840003234</v>
      </c>
      <c r="AG25" s="56">
        <f t="shared" si="25"/>
        <v>133.27830968400437</v>
      </c>
      <c r="AH25" s="56">
        <f t="shared" si="8"/>
        <v>14.826600000000003</v>
      </c>
      <c r="AI25" s="56">
        <f t="shared" si="9"/>
        <v>179.56660000000002</v>
      </c>
      <c r="AJ25" s="55">
        <v>179.56660000000002</v>
      </c>
      <c r="AK25" s="53">
        <f t="shared" si="26"/>
        <v>16.160994000000002</v>
      </c>
      <c r="AL25" s="56">
        <f t="shared" si="27"/>
        <v>195.72759400000001</v>
      </c>
      <c r="AM25" s="55">
        <v>195.72759400000001</v>
      </c>
      <c r="AN25" s="53">
        <f t="shared" si="10"/>
        <v>17.61548346</v>
      </c>
      <c r="AO25" s="56">
        <f t="shared" si="11"/>
        <v>213.34307746000002</v>
      </c>
      <c r="AP25" s="55">
        <v>213.34307746000002</v>
      </c>
      <c r="AQ25" s="56">
        <f t="shared" si="12"/>
        <v>25.601169295200002</v>
      </c>
      <c r="AR25" s="56">
        <f t="shared" si="13"/>
        <v>238.94424675520003</v>
      </c>
      <c r="AS25" s="55">
        <v>238.94424675520003</v>
      </c>
      <c r="AT25" s="56">
        <f t="shared" si="14"/>
        <v>9.5577698702080003</v>
      </c>
      <c r="AU25" s="56">
        <f t="shared" si="15"/>
        <v>248.50201662540803</v>
      </c>
      <c r="AV25" s="55">
        <v>248.50201662540803</v>
      </c>
      <c r="AW25" s="53">
        <f t="shared" si="16"/>
        <v>12.425100831270402</v>
      </c>
      <c r="AX25" s="56">
        <f t="shared" si="17"/>
        <v>260.92711745667845</v>
      </c>
      <c r="AY25" s="56">
        <f t="shared" si="18"/>
        <v>14.74238213630233</v>
      </c>
      <c r="AZ25" s="55">
        <v>260.92711745667845</v>
      </c>
      <c r="BA25" s="53">
        <f t="shared" si="28"/>
        <v>33.920525269368198</v>
      </c>
      <c r="BB25" s="56">
        <f t="shared" si="29"/>
        <v>294.84764272604662</v>
      </c>
      <c r="BC25" s="56">
        <f t="shared" si="19"/>
        <v>309.59002486234897</v>
      </c>
      <c r="BD25" s="55">
        <v>309.59002486234897</v>
      </c>
      <c r="BE25" s="56">
        <f t="shared" si="20"/>
        <v>46.438503729352348</v>
      </c>
      <c r="BF25" s="56">
        <f t="shared" si="21"/>
        <v>356.02852859170133</v>
      </c>
    </row>
    <row r="26" spans="1:60" ht="15.6" x14ac:dyDescent="0.3">
      <c r="A26" s="21"/>
      <c r="B26" s="17"/>
      <c r="C26" s="31"/>
      <c r="K26" s="56">
        <f t="shared" si="0"/>
        <v>0</v>
      </c>
      <c r="L26" s="56">
        <f t="shared" si="1"/>
        <v>0</v>
      </c>
      <c r="N26" s="53">
        <f t="shared" si="2"/>
        <v>0</v>
      </c>
      <c r="O26" s="56">
        <f t="shared" si="3"/>
        <v>0</v>
      </c>
      <c r="Q26" s="56">
        <f t="shared" si="4"/>
        <v>0</v>
      </c>
      <c r="R26" s="56">
        <f t="shared" si="5"/>
        <v>0</v>
      </c>
      <c r="T26" s="56">
        <f t="shared" si="6"/>
        <v>0</v>
      </c>
      <c r="U26" s="56">
        <f t="shared" si="7"/>
        <v>0</v>
      </c>
      <c r="W26" s="56"/>
      <c r="X26" s="56"/>
      <c r="AB26" s="53">
        <f t="shared" si="30"/>
        <v>0</v>
      </c>
      <c r="AC26" s="56">
        <f t="shared" si="31"/>
        <v>0</v>
      </c>
      <c r="AF26" s="56"/>
      <c r="AG26" s="56"/>
      <c r="AH26" s="56">
        <f t="shared" si="8"/>
        <v>0</v>
      </c>
      <c r="AI26" s="56">
        <f t="shared" si="9"/>
        <v>0</v>
      </c>
      <c r="AL26" s="56"/>
      <c r="AN26" s="53">
        <f t="shared" si="10"/>
        <v>0</v>
      </c>
      <c r="AO26" s="56">
        <f t="shared" si="11"/>
        <v>0</v>
      </c>
      <c r="AQ26" s="56">
        <f t="shared" si="12"/>
        <v>0</v>
      </c>
      <c r="AR26" s="56">
        <f t="shared" si="13"/>
        <v>0</v>
      </c>
      <c r="AT26" s="56">
        <f t="shared" si="14"/>
        <v>0</v>
      </c>
      <c r="AU26" s="56">
        <f t="shared" si="15"/>
        <v>0</v>
      </c>
      <c r="AW26" s="53">
        <f t="shared" si="16"/>
        <v>0</v>
      </c>
      <c r="AX26" s="56">
        <f t="shared" si="17"/>
        <v>0</v>
      </c>
      <c r="AY26" s="56">
        <f t="shared" si="18"/>
        <v>0</v>
      </c>
      <c r="BB26" s="56"/>
      <c r="BC26" s="56">
        <f t="shared" si="19"/>
        <v>0</v>
      </c>
      <c r="BE26" s="56">
        <f t="shared" si="20"/>
        <v>0</v>
      </c>
      <c r="BF26" s="56">
        <f t="shared" si="21"/>
        <v>0</v>
      </c>
    </row>
    <row r="27" spans="1:60" ht="16.2" thickBot="1" x14ac:dyDescent="0.35">
      <c r="A27" s="50"/>
      <c r="B27" s="51"/>
      <c r="C27" s="52"/>
      <c r="K27" s="56">
        <f t="shared" si="0"/>
        <v>0</v>
      </c>
      <c r="L27" s="56">
        <f t="shared" si="1"/>
        <v>0</v>
      </c>
      <c r="N27" s="53">
        <f t="shared" si="2"/>
        <v>0</v>
      </c>
      <c r="O27" s="56">
        <f t="shared" si="3"/>
        <v>0</v>
      </c>
      <c r="Q27" s="56">
        <f t="shared" si="4"/>
        <v>0</v>
      </c>
      <c r="R27" s="56">
        <f t="shared" si="5"/>
        <v>0</v>
      </c>
      <c r="T27" s="56">
        <f t="shared" si="6"/>
        <v>0</v>
      </c>
      <c r="U27" s="56">
        <f t="shared" si="7"/>
        <v>0</v>
      </c>
      <c r="W27" s="56"/>
      <c r="X27" s="56"/>
      <c r="AB27" s="53">
        <f t="shared" si="30"/>
        <v>0</v>
      </c>
      <c r="AC27" s="56">
        <f t="shared" si="31"/>
        <v>0</v>
      </c>
      <c r="AF27" s="56"/>
      <c r="AG27" s="56"/>
      <c r="AH27" s="56">
        <f t="shared" si="8"/>
        <v>0</v>
      </c>
      <c r="AI27" s="56">
        <f t="shared" si="9"/>
        <v>0</v>
      </c>
      <c r="AL27" s="56"/>
      <c r="AN27" s="53">
        <f t="shared" si="10"/>
        <v>0</v>
      </c>
      <c r="AO27" s="56">
        <f t="shared" si="11"/>
        <v>0</v>
      </c>
      <c r="AQ27" s="56">
        <f t="shared" si="12"/>
        <v>0</v>
      </c>
      <c r="AR27" s="56">
        <f t="shared" si="13"/>
        <v>0</v>
      </c>
      <c r="AT27" s="56">
        <f t="shared" si="14"/>
        <v>0</v>
      </c>
      <c r="AU27" s="56">
        <f t="shared" si="15"/>
        <v>0</v>
      </c>
      <c r="AW27" s="53">
        <f t="shared" si="16"/>
        <v>0</v>
      </c>
      <c r="AX27" s="56">
        <f t="shared" si="17"/>
        <v>0</v>
      </c>
      <c r="AY27" s="56">
        <f t="shared" si="18"/>
        <v>0</v>
      </c>
      <c r="BB27" s="56"/>
      <c r="BC27" s="56">
        <f t="shared" si="19"/>
        <v>0</v>
      </c>
      <c r="BE27" s="56">
        <f t="shared" si="20"/>
        <v>0</v>
      </c>
      <c r="BF27" s="56">
        <f t="shared" si="21"/>
        <v>0</v>
      </c>
    </row>
    <row r="28" spans="1:60" ht="21.6" thickBot="1" x14ac:dyDescent="0.45">
      <c r="A28" s="74" t="s">
        <v>10</v>
      </c>
      <c r="B28" s="75"/>
      <c r="C28" s="76"/>
      <c r="K28" s="56">
        <f t="shared" si="0"/>
        <v>0</v>
      </c>
      <c r="L28" s="56">
        <f t="shared" si="1"/>
        <v>0</v>
      </c>
      <c r="N28" s="53">
        <f t="shared" si="2"/>
        <v>0</v>
      </c>
      <c r="O28" s="56">
        <f t="shared" si="3"/>
        <v>0</v>
      </c>
      <c r="Q28" s="56">
        <f t="shared" si="4"/>
        <v>0</v>
      </c>
      <c r="R28" s="56">
        <f t="shared" si="5"/>
        <v>0</v>
      </c>
      <c r="T28" s="56">
        <f t="shared" si="6"/>
        <v>0</v>
      </c>
      <c r="U28" s="56">
        <f t="shared" si="7"/>
        <v>0</v>
      </c>
      <c r="W28" s="56"/>
      <c r="X28" s="56"/>
      <c r="AB28" s="53">
        <f t="shared" si="30"/>
        <v>0</v>
      </c>
      <c r="AC28" s="56">
        <f t="shared" si="31"/>
        <v>0</v>
      </c>
      <c r="AF28" s="56"/>
      <c r="AG28" s="56"/>
      <c r="AH28" s="56">
        <f t="shared" si="8"/>
        <v>0</v>
      </c>
      <c r="AI28" s="56">
        <f t="shared" si="9"/>
        <v>0</v>
      </c>
      <c r="AL28" s="56"/>
      <c r="AN28" s="53">
        <f t="shared" si="10"/>
        <v>0</v>
      </c>
      <c r="AO28" s="56">
        <f t="shared" si="11"/>
        <v>0</v>
      </c>
      <c r="AQ28" s="56">
        <f t="shared" si="12"/>
        <v>0</v>
      </c>
      <c r="AR28" s="56">
        <f t="shared" si="13"/>
        <v>0</v>
      </c>
      <c r="AT28" s="56">
        <f t="shared" si="14"/>
        <v>0</v>
      </c>
      <c r="AU28" s="56">
        <f t="shared" si="15"/>
        <v>0</v>
      </c>
      <c r="AW28" s="53">
        <f t="shared" si="16"/>
        <v>0</v>
      </c>
      <c r="AX28" s="56">
        <f t="shared" si="17"/>
        <v>0</v>
      </c>
      <c r="AY28" s="56">
        <f t="shared" si="18"/>
        <v>0</v>
      </c>
      <c r="BB28" s="56"/>
      <c r="BC28" s="56">
        <f t="shared" si="19"/>
        <v>0</v>
      </c>
      <c r="BE28" s="56">
        <f t="shared" si="20"/>
        <v>0</v>
      </c>
      <c r="BF28" s="56">
        <f t="shared" si="21"/>
        <v>0</v>
      </c>
    </row>
    <row r="29" spans="1:60" s="9" customFormat="1" ht="6" customHeight="1" x14ac:dyDescent="0.4">
      <c r="A29" s="41"/>
      <c r="B29" s="42"/>
      <c r="C29" s="43"/>
      <c r="D29" s="11"/>
      <c r="E29" s="54"/>
      <c r="F29" s="54"/>
      <c r="G29" s="54"/>
      <c r="H29" s="54"/>
      <c r="I29" s="54"/>
      <c r="J29" s="54"/>
      <c r="K29" s="56">
        <f t="shared" si="0"/>
        <v>0</v>
      </c>
      <c r="L29" s="56">
        <f t="shared" si="1"/>
        <v>0</v>
      </c>
      <c r="M29" s="54"/>
      <c r="N29" s="53">
        <f t="shared" si="2"/>
        <v>0</v>
      </c>
      <c r="O29" s="56">
        <f t="shared" si="3"/>
        <v>0</v>
      </c>
      <c r="P29" s="54"/>
      <c r="Q29" s="56">
        <f t="shared" si="4"/>
        <v>0</v>
      </c>
      <c r="R29" s="56">
        <f t="shared" si="5"/>
        <v>0</v>
      </c>
      <c r="S29" s="54"/>
      <c r="T29" s="56">
        <f t="shared" si="6"/>
        <v>0</v>
      </c>
      <c r="U29" s="56">
        <f t="shared" si="7"/>
        <v>0</v>
      </c>
      <c r="V29" s="54"/>
      <c r="W29" s="56"/>
      <c r="X29" s="56"/>
      <c r="Y29" s="54"/>
      <c r="Z29" s="54"/>
      <c r="AA29" s="54"/>
      <c r="AB29" s="53">
        <f t="shared" si="30"/>
        <v>0</v>
      </c>
      <c r="AC29" s="56">
        <f t="shared" si="31"/>
        <v>0</v>
      </c>
      <c r="AD29" s="54"/>
      <c r="AE29" s="54"/>
      <c r="AF29" s="56"/>
      <c r="AG29" s="56"/>
      <c r="AH29" s="56">
        <f t="shared" si="8"/>
        <v>0</v>
      </c>
      <c r="AI29" s="56">
        <f t="shared" si="9"/>
        <v>0</v>
      </c>
      <c r="AJ29" s="54"/>
      <c r="AK29" s="53"/>
      <c r="AL29" s="56"/>
      <c r="AM29" s="54"/>
      <c r="AN29" s="53">
        <f t="shared" si="10"/>
        <v>0</v>
      </c>
      <c r="AO29" s="56">
        <f t="shared" si="11"/>
        <v>0</v>
      </c>
      <c r="AP29" s="54"/>
      <c r="AQ29" s="56">
        <f t="shared" si="12"/>
        <v>0</v>
      </c>
      <c r="AR29" s="56">
        <f t="shared" si="13"/>
        <v>0</v>
      </c>
      <c r="AS29" s="54"/>
      <c r="AT29" s="56">
        <f t="shared" si="14"/>
        <v>0</v>
      </c>
      <c r="AU29" s="56">
        <f t="shared" si="15"/>
        <v>0</v>
      </c>
      <c r="AV29" s="54"/>
      <c r="AW29" s="53">
        <f t="shared" si="16"/>
        <v>0</v>
      </c>
      <c r="AX29" s="56">
        <f t="shared" si="17"/>
        <v>0</v>
      </c>
      <c r="AY29" s="56">
        <f t="shared" si="18"/>
        <v>0</v>
      </c>
      <c r="AZ29" s="54"/>
      <c r="BA29" s="53"/>
      <c r="BB29" s="56"/>
      <c r="BC29" s="56">
        <f t="shared" si="19"/>
        <v>0</v>
      </c>
      <c r="BD29" s="54"/>
      <c r="BE29" s="56">
        <f t="shared" si="20"/>
        <v>0</v>
      </c>
      <c r="BF29" s="56">
        <f t="shared" si="21"/>
        <v>0</v>
      </c>
      <c r="BG29" s="54"/>
      <c r="BH29" s="54"/>
    </row>
    <row r="30" spans="1:60" ht="15.6" x14ac:dyDescent="0.3">
      <c r="A30" s="21">
        <v>2222</v>
      </c>
      <c r="B30" s="16" t="s">
        <v>18</v>
      </c>
      <c r="C30" s="31">
        <f>D30*$D$2</f>
        <v>37528.257583898194</v>
      </c>
      <c r="D30" s="12">
        <v>972.10873161243876</v>
      </c>
      <c r="E30" s="56">
        <f t="shared" ref="E30:E36" si="32">D30</f>
        <v>972.10873161243876</v>
      </c>
      <c r="F30" s="56">
        <f>E30/100*8</f>
        <v>77.768698528995102</v>
      </c>
      <c r="G30" s="55">
        <v>163.44999999999999</v>
      </c>
      <c r="H30" s="56">
        <f>G30/100*6</f>
        <v>9.8069999999999986</v>
      </c>
      <c r="I30" s="56">
        <f>G30+H30</f>
        <v>173.25699999999998</v>
      </c>
      <c r="J30" s="55">
        <v>215.36</v>
      </c>
      <c r="K30" s="56">
        <f t="shared" si="0"/>
        <v>12.9216</v>
      </c>
      <c r="L30" s="56">
        <f t="shared" si="1"/>
        <v>228.28160000000003</v>
      </c>
      <c r="M30" s="55">
        <v>228.28160000000003</v>
      </c>
      <c r="N30" s="53">
        <f t="shared" si="2"/>
        <v>18.262528000000003</v>
      </c>
      <c r="O30" s="56">
        <f t="shared" si="3"/>
        <v>246.54412800000003</v>
      </c>
      <c r="P30" s="55">
        <v>246.54412800000003</v>
      </c>
      <c r="Q30" s="56">
        <f t="shared" si="4"/>
        <v>24.654412800000003</v>
      </c>
      <c r="R30" s="56">
        <f t="shared" si="5"/>
        <v>271.19854080000005</v>
      </c>
      <c r="S30" s="55">
        <v>271.19854080000005</v>
      </c>
      <c r="T30" s="56">
        <f t="shared" si="6"/>
        <v>18.983897856000002</v>
      </c>
      <c r="U30" s="56">
        <f t="shared" si="7"/>
        <v>290.18243865600004</v>
      </c>
      <c r="V30" s="55">
        <v>290.18243865600004</v>
      </c>
      <c r="W30" s="56">
        <f t="shared" si="22"/>
        <v>43.527365798400005</v>
      </c>
      <c r="X30" s="56">
        <f t="shared" si="23"/>
        <v>333.70980445440006</v>
      </c>
      <c r="Y30" s="56">
        <f>E30+F30</f>
        <v>1049.8774301414339</v>
      </c>
      <c r="Z30" s="55">
        <v>805.05899098338614</v>
      </c>
      <c r="AA30" s="55">
        <v>360.40658881075205</v>
      </c>
      <c r="AB30" s="53">
        <f t="shared" si="30"/>
        <v>25.228461216752645</v>
      </c>
      <c r="AC30" s="56">
        <f t="shared" si="31"/>
        <v>385.63505002750469</v>
      </c>
      <c r="AD30" s="55">
        <v>449.81</v>
      </c>
      <c r="AE30" s="55">
        <v>385.63505002750469</v>
      </c>
      <c r="AF30" s="56">
        <f t="shared" si="24"/>
        <v>30.850804002200377</v>
      </c>
      <c r="AG30" s="56">
        <f t="shared" si="25"/>
        <v>416.48585402970508</v>
      </c>
      <c r="AH30" s="56">
        <f t="shared" si="8"/>
        <v>40.482900000000001</v>
      </c>
      <c r="AI30" s="56">
        <f t="shared" si="9"/>
        <v>490.29290000000003</v>
      </c>
      <c r="AJ30" s="55">
        <v>490.29290000000003</v>
      </c>
      <c r="AK30" s="53">
        <f t="shared" si="26"/>
        <v>44.126361000000003</v>
      </c>
      <c r="AL30" s="56">
        <f t="shared" ref="AL30:AL40" si="33">AJ30+AK30</f>
        <v>534.41926100000001</v>
      </c>
      <c r="AM30" s="55">
        <v>534.41926100000001</v>
      </c>
      <c r="AN30" s="53">
        <f t="shared" si="10"/>
        <v>48.097733490000003</v>
      </c>
      <c r="AO30" s="56">
        <f t="shared" si="11"/>
        <v>582.51699449</v>
      </c>
      <c r="AP30" s="55">
        <v>582.51699449</v>
      </c>
      <c r="AQ30" s="56">
        <f t="shared" si="12"/>
        <v>69.902039338799995</v>
      </c>
      <c r="AR30" s="56">
        <f t="shared" si="13"/>
        <v>652.41903382880002</v>
      </c>
      <c r="AS30" s="55">
        <v>652.41903382880002</v>
      </c>
      <c r="AT30" s="56">
        <f t="shared" si="14"/>
        <v>26.096761353152001</v>
      </c>
      <c r="AU30" s="56">
        <f t="shared" si="15"/>
        <v>678.51579518195206</v>
      </c>
      <c r="AV30" s="55">
        <v>678.51579518195206</v>
      </c>
      <c r="AW30" s="53">
        <f t="shared" si="16"/>
        <v>33.925789759097604</v>
      </c>
      <c r="AX30" s="56">
        <f t="shared" si="17"/>
        <v>712.44158494104965</v>
      </c>
      <c r="AY30" s="56">
        <f t="shared" si="18"/>
        <v>40.252949549169308</v>
      </c>
      <c r="AZ30" s="55">
        <v>712.44158494104965</v>
      </c>
      <c r="BA30" s="53">
        <f t="shared" si="28"/>
        <v>92.617406042336455</v>
      </c>
      <c r="BB30" s="56">
        <f t="shared" si="29"/>
        <v>805.05899098338614</v>
      </c>
      <c r="BC30" s="56">
        <f t="shared" si="19"/>
        <v>845.31194053255547</v>
      </c>
      <c r="BD30" s="55">
        <v>845.31194053255547</v>
      </c>
      <c r="BE30" s="56">
        <f t="shared" si="20"/>
        <v>126.79679107988333</v>
      </c>
      <c r="BF30" s="56">
        <f t="shared" si="21"/>
        <v>972.10873161243876</v>
      </c>
    </row>
    <row r="31" spans="1:60" ht="15.6" x14ac:dyDescent="0.3">
      <c r="A31" s="21">
        <v>2415391</v>
      </c>
      <c r="B31" s="16" t="s">
        <v>13</v>
      </c>
      <c r="C31" s="31">
        <f t="shared" ref="C31:C33" si="34">D31*$D$2</f>
        <v>25980.523802551957</v>
      </c>
      <c r="D31" s="12">
        <v>672.98339081859763</v>
      </c>
      <c r="E31" s="56">
        <f t="shared" si="32"/>
        <v>672.98339081859763</v>
      </c>
      <c r="F31" s="56">
        <f t="shared" ref="F31:F40" si="35">E31/100*8</f>
        <v>53.838671265487811</v>
      </c>
      <c r="G31" s="55">
        <v>113.16</v>
      </c>
      <c r="H31" s="56">
        <f t="shared" ref="H31:H39" si="36">G31/100*6</f>
        <v>6.7896000000000001</v>
      </c>
      <c r="I31" s="56">
        <f t="shared" ref="I31:I39" si="37">G31+H31</f>
        <v>119.9496</v>
      </c>
      <c r="J31" s="55">
        <v>149.09</v>
      </c>
      <c r="K31" s="56">
        <f t="shared" si="0"/>
        <v>8.9454000000000011</v>
      </c>
      <c r="L31" s="56">
        <f t="shared" si="1"/>
        <v>158.03540000000001</v>
      </c>
      <c r="M31" s="55">
        <v>158.03540000000001</v>
      </c>
      <c r="N31" s="53">
        <f t="shared" si="2"/>
        <v>12.642832</v>
      </c>
      <c r="O31" s="56">
        <f t="shared" si="3"/>
        <v>170.67823200000001</v>
      </c>
      <c r="P31" s="55">
        <v>170.67823200000001</v>
      </c>
      <c r="Q31" s="56">
        <f t="shared" si="4"/>
        <v>17.067823199999999</v>
      </c>
      <c r="R31" s="56">
        <f t="shared" si="5"/>
        <v>187.7460552</v>
      </c>
      <c r="S31" s="55">
        <v>187.7460552</v>
      </c>
      <c r="T31" s="56">
        <f t="shared" si="6"/>
        <v>13.142223864</v>
      </c>
      <c r="U31" s="56">
        <f t="shared" si="7"/>
        <v>200.88827906399999</v>
      </c>
      <c r="V31" s="55">
        <v>200.88827906399999</v>
      </c>
      <c r="W31" s="56">
        <f t="shared" si="22"/>
        <v>30.133241859599998</v>
      </c>
      <c r="X31" s="56">
        <f t="shared" si="23"/>
        <v>231.02152092359998</v>
      </c>
      <c r="Y31" s="56">
        <f t="shared" ref="Y31:Y40" si="38">E31+F31</f>
        <v>726.82206208408547</v>
      </c>
      <c r="Z31" s="55">
        <v>557.3361414646771</v>
      </c>
      <c r="AA31" s="55">
        <v>249.50324259748797</v>
      </c>
      <c r="AB31" s="53">
        <f t="shared" si="30"/>
        <v>17.465226981824156</v>
      </c>
      <c r="AC31" s="56">
        <f t="shared" si="31"/>
        <v>266.96846957931211</v>
      </c>
      <c r="AD31" s="55">
        <v>311.39999999999998</v>
      </c>
      <c r="AE31" s="55">
        <v>266.96846957931211</v>
      </c>
      <c r="AF31" s="56">
        <f t="shared" si="24"/>
        <v>21.357477566344969</v>
      </c>
      <c r="AG31" s="56">
        <f t="shared" si="25"/>
        <v>288.3259471456571</v>
      </c>
      <c r="AH31" s="56">
        <f t="shared" si="8"/>
        <v>28.026</v>
      </c>
      <c r="AI31" s="56">
        <f t="shared" si="9"/>
        <v>339.42599999999999</v>
      </c>
      <c r="AJ31" s="55">
        <v>339.42599999999999</v>
      </c>
      <c r="AK31" s="53">
        <f t="shared" si="26"/>
        <v>30.54834</v>
      </c>
      <c r="AL31" s="56">
        <f t="shared" si="33"/>
        <v>369.97433999999998</v>
      </c>
      <c r="AM31" s="55">
        <v>369.97433999999998</v>
      </c>
      <c r="AN31" s="53">
        <f t="shared" si="10"/>
        <v>33.297690600000003</v>
      </c>
      <c r="AO31" s="56">
        <f t="shared" si="11"/>
        <v>403.27203059999999</v>
      </c>
      <c r="AP31" s="55">
        <v>403.27203059999999</v>
      </c>
      <c r="AQ31" s="56">
        <f t="shared" si="12"/>
        <v>48.392643671999998</v>
      </c>
      <c r="AR31" s="56">
        <f t="shared" si="13"/>
        <v>451.66467427200001</v>
      </c>
      <c r="AS31" s="55">
        <v>451.66467427200001</v>
      </c>
      <c r="AT31" s="56">
        <f t="shared" si="14"/>
        <v>18.06658697088</v>
      </c>
      <c r="AU31" s="56">
        <f t="shared" si="15"/>
        <v>469.73126124288001</v>
      </c>
      <c r="AV31" s="55">
        <v>469.73126124288001</v>
      </c>
      <c r="AW31" s="53">
        <f t="shared" si="16"/>
        <v>23.486563062144</v>
      </c>
      <c r="AX31" s="56">
        <f t="shared" si="17"/>
        <v>493.21782430502401</v>
      </c>
      <c r="AY31" s="56">
        <f t="shared" si="18"/>
        <v>27.866807073233858</v>
      </c>
      <c r="AZ31" s="55">
        <v>493.21782430502401</v>
      </c>
      <c r="BA31" s="53">
        <f t="shared" si="28"/>
        <v>64.118317159653117</v>
      </c>
      <c r="BB31" s="56">
        <f t="shared" si="29"/>
        <v>557.3361414646771</v>
      </c>
      <c r="BC31" s="56">
        <f t="shared" si="19"/>
        <v>585.20294853791097</v>
      </c>
      <c r="BD31" s="55">
        <v>585.20294853791097</v>
      </c>
      <c r="BE31" s="56">
        <f t="shared" si="20"/>
        <v>87.780442280686643</v>
      </c>
      <c r="BF31" s="56">
        <f t="shared" si="21"/>
        <v>672.98339081859763</v>
      </c>
    </row>
    <row r="32" spans="1:60" ht="15.6" x14ac:dyDescent="0.3">
      <c r="A32" s="21">
        <v>7007</v>
      </c>
      <c r="B32" s="17" t="s">
        <v>17</v>
      </c>
      <c r="C32" s="31">
        <f t="shared" si="34"/>
        <v>92381.870250769847</v>
      </c>
      <c r="D32" s="12">
        <v>2393.0027263507282</v>
      </c>
      <c r="E32" s="56">
        <f t="shared" si="32"/>
        <v>2393.0027263507282</v>
      </c>
      <c r="F32" s="56">
        <f t="shared" si="35"/>
        <v>191.44021810805825</v>
      </c>
      <c r="G32" s="55">
        <v>402.36</v>
      </c>
      <c r="H32" s="56">
        <f t="shared" si="36"/>
        <v>24.1416</v>
      </c>
      <c r="I32" s="56">
        <f t="shared" si="37"/>
        <v>426.5016</v>
      </c>
      <c r="J32" s="55">
        <v>530.15</v>
      </c>
      <c r="K32" s="56">
        <f t="shared" si="0"/>
        <v>31.808999999999997</v>
      </c>
      <c r="L32" s="56">
        <f t="shared" si="1"/>
        <v>561.95899999999995</v>
      </c>
      <c r="M32" s="55">
        <v>561.95899999999995</v>
      </c>
      <c r="N32" s="53">
        <f t="shared" si="2"/>
        <v>44.956719999999997</v>
      </c>
      <c r="O32" s="56">
        <f t="shared" si="3"/>
        <v>606.91571999999996</v>
      </c>
      <c r="P32" s="55">
        <v>606.91571999999996</v>
      </c>
      <c r="Q32" s="56">
        <f t="shared" si="4"/>
        <v>60.691571999999994</v>
      </c>
      <c r="R32" s="56">
        <f t="shared" si="5"/>
        <v>667.60729199999992</v>
      </c>
      <c r="S32" s="55">
        <v>667.60729199999992</v>
      </c>
      <c r="T32" s="56">
        <f t="shared" si="6"/>
        <v>46.732510439999999</v>
      </c>
      <c r="U32" s="56">
        <f t="shared" si="7"/>
        <v>714.33980243999986</v>
      </c>
      <c r="V32" s="55">
        <v>714.33980243999986</v>
      </c>
      <c r="W32" s="56">
        <f t="shared" si="22"/>
        <v>107.15097036599998</v>
      </c>
      <c r="X32" s="56">
        <f t="shared" si="23"/>
        <v>821.49077280599988</v>
      </c>
      <c r="Y32" s="56">
        <f t="shared" si="38"/>
        <v>2584.4429444587863</v>
      </c>
      <c r="Z32" s="55">
        <v>1981.7827961496714</v>
      </c>
      <c r="AA32" s="55">
        <v>887.21003463047987</v>
      </c>
      <c r="AB32" s="53">
        <f t="shared" si="30"/>
        <v>62.104702424133585</v>
      </c>
      <c r="AC32" s="56">
        <f t="shared" si="31"/>
        <v>949.31473705461349</v>
      </c>
      <c r="AD32" s="55">
        <v>1107.28</v>
      </c>
      <c r="AE32" s="55">
        <v>949.31473705461349</v>
      </c>
      <c r="AF32" s="56">
        <f t="shared" si="24"/>
        <v>75.945178964369077</v>
      </c>
      <c r="AG32" s="56">
        <f t="shared" si="25"/>
        <v>1025.2599160189825</v>
      </c>
      <c r="AH32" s="56">
        <f t="shared" si="8"/>
        <v>99.655199999999994</v>
      </c>
      <c r="AI32" s="56">
        <f t="shared" si="9"/>
        <v>1206.9351999999999</v>
      </c>
      <c r="AJ32" s="55">
        <v>1206.9351999999999</v>
      </c>
      <c r="AK32" s="53">
        <f t="shared" si="26"/>
        <v>108.62416799999998</v>
      </c>
      <c r="AL32" s="56">
        <f t="shared" si="33"/>
        <v>1315.5593679999999</v>
      </c>
      <c r="AM32" s="55">
        <v>1315.5593679999999</v>
      </c>
      <c r="AN32" s="53">
        <f t="shared" si="10"/>
        <v>118.40034311999999</v>
      </c>
      <c r="AO32" s="56">
        <f t="shared" si="11"/>
        <v>1433.9597111199998</v>
      </c>
      <c r="AP32" s="55">
        <v>1433.9597111199998</v>
      </c>
      <c r="AQ32" s="56">
        <f t="shared" si="12"/>
        <v>172.07516533439997</v>
      </c>
      <c r="AR32" s="56">
        <f t="shared" si="13"/>
        <v>1606.0348764543999</v>
      </c>
      <c r="AS32" s="55">
        <v>1606.0348764543999</v>
      </c>
      <c r="AT32" s="56">
        <f t="shared" si="14"/>
        <v>64.241395058175996</v>
      </c>
      <c r="AU32" s="56">
        <f t="shared" si="15"/>
        <v>1670.2762715125759</v>
      </c>
      <c r="AV32" s="55">
        <v>1670.2762715125759</v>
      </c>
      <c r="AW32" s="53">
        <f t="shared" si="16"/>
        <v>83.513813575628788</v>
      </c>
      <c r="AX32" s="56">
        <f t="shared" si="17"/>
        <v>1753.7900850882047</v>
      </c>
      <c r="AY32" s="56">
        <f t="shared" si="18"/>
        <v>99.089139807483576</v>
      </c>
      <c r="AZ32" s="55">
        <v>1753.7900850882047</v>
      </c>
      <c r="BA32" s="53">
        <f t="shared" si="28"/>
        <v>227.99271106146659</v>
      </c>
      <c r="BB32" s="56">
        <f t="shared" si="29"/>
        <v>1981.7827961496714</v>
      </c>
      <c r="BC32" s="56">
        <f t="shared" si="19"/>
        <v>2080.8719359571551</v>
      </c>
      <c r="BD32" s="55">
        <v>2080.8719359571551</v>
      </c>
      <c r="BE32" s="56">
        <f t="shared" si="20"/>
        <v>312.13079039357325</v>
      </c>
      <c r="BF32" s="56">
        <f t="shared" si="21"/>
        <v>2393.0027263507282</v>
      </c>
    </row>
    <row r="33" spans="1:58" ht="15.6" x14ac:dyDescent="0.3">
      <c r="A33" s="21" t="s">
        <v>4</v>
      </c>
      <c r="B33" s="15" t="s">
        <v>12</v>
      </c>
      <c r="C33" s="31">
        <f t="shared" si="34"/>
        <v>29236.849570097253</v>
      </c>
      <c r="D33" s="12">
        <v>757.33323585279766</v>
      </c>
      <c r="E33" s="56">
        <f t="shared" si="32"/>
        <v>757.33323585279766</v>
      </c>
      <c r="F33" s="56">
        <f t="shared" si="35"/>
        <v>60.586658868223815</v>
      </c>
      <c r="G33" s="55">
        <v>127.34</v>
      </c>
      <c r="H33" s="56">
        <f t="shared" si="36"/>
        <v>7.6404000000000005</v>
      </c>
      <c r="I33" s="56">
        <f t="shared" si="37"/>
        <v>134.9804</v>
      </c>
      <c r="J33" s="55">
        <v>167.78</v>
      </c>
      <c r="K33" s="56">
        <f t="shared" si="0"/>
        <v>10.066800000000001</v>
      </c>
      <c r="L33" s="56">
        <f t="shared" si="1"/>
        <v>177.8468</v>
      </c>
      <c r="M33" s="55">
        <v>177.8468</v>
      </c>
      <c r="N33" s="53">
        <f t="shared" si="2"/>
        <v>14.227744</v>
      </c>
      <c r="O33" s="56">
        <f t="shared" si="3"/>
        <v>192.074544</v>
      </c>
      <c r="P33" s="55">
        <v>192.074544</v>
      </c>
      <c r="Q33" s="56">
        <f t="shared" si="4"/>
        <v>19.207454400000003</v>
      </c>
      <c r="R33" s="56">
        <f t="shared" si="5"/>
        <v>211.28199840000002</v>
      </c>
      <c r="S33" s="55">
        <v>211.28199840000002</v>
      </c>
      <c r="T33" s="56">
        <f t="shared" si="6"/>
        <v>14.789739888000001</v>
      </c>
      <c r="U33" s="56">
        <f t="shared" si="7"/>
        <v>226.07173828800003</v>
      </c>
      <c r="V33" s="55">
        <v>226.07173828800003</v>
      </c>
      <c r="W33" s="56">
        <f t="shared" si="22"/>
        <v>33.910760743200001</v>
      </c>
      <c r="X33" s="56">
        <f t="shared" si="23"/>
        <v>259.98249903120006</v>
      </c>
      <c r="Y33" s="56">
        <f t="shared" si="38"/>
        <v>817.91989472102148</v>
      </c>
      <c r="Z33" s="55">
        <v>627.19108559237907</v>
      </c>
      <c r="AA33" s="55">
        <v>280.78109895369607</v>
      </c>
      <c r="AB33" s="53">
        <f t="shared" si="30"/>
        <v>19.654676926758725</v>
      </c>
      <c r="AC33" s="56">
        <f t="shared" si="31"/>
        <v>300.4357758804548</v>
      </c>
      <c r="AD33" s="55">
        <v>350.43</v>
      </c>
      <c r="AE33" s="55">
        <v>300.4357758804548</v>
      </c>
      <c r="AF33" s="56">
        <f t="shared" si="24"/>
        <v>24.034862070436382</v>
      </c>
      <c r="AG33" s="56">
        <f t="shared" si="25"/>
        <v>324.47063795089116</v>
      </c>
      <c r="AH33" s="56">
        <f t="shared" si="8"/>
        <v>31.538700000000002</v>
      </c>
      <c r="AI33" s="56">
        <f t="shared" si="9"/>
        <v>381.96870000000001</v>
      </c>
      <c r="AJ33" s="55">
        <v>381.96870000000001</v>
      </c>
      <c r="AK33" s="53">
        <f t="shared" si="26"/>
        <v>34.377183000000002</v>
      </c>
      <c r="AL33" s="56">
        <f t="shared" si="33"/>
        <v>416.34588300000001</v>
      </c>
      <c r="AM33" s="55">
        <v>416.34588300000001</v>
      </c>
      <c r="AN33" s="53">
        <f t="shared" si="10"/>
        <v>37.471129469999994</v>
      </c>
      <c r="AO33" s="56">
        <f t="shared" si="11"/>
        <v>453.81701247000001</v>
      </c>
      <c r="AP33" s="55">
        <v>453.81701247000001</v>
      </c>
      <c r="AQ33" s="56">
        <f t="shared" si="12"/>
        <v>54.4580414964</v>
      </c>
      <c r="AR33" s="56">
        <f t="shared" si="13"/>
        <v>508.27505396640004</v>
      </c>
      <c r="AS33" s="55">
        <v>508.27505396640004</v>
      </c>
      <c r="AT33" s="56">
        <f t="shared" si="14"/>
        <v>20.331002158656002</v>
      </c>
      <c r="AU33" s="56">
        <f t="shared" si="15"/>
        <v>528.60605612505606</v>
      </c>
      <c r="AV33" s="55">
        <v>528.60605612505606</v>
      </c>
      <c r="AW33" s="53">
        <f t="shared" si="16"/>
        <v>26.430302806252804</v>
      </c>
      <c r="AX33" s="56">
        <f t="shared" si="17"/>
        <v>555.03635893130888</v>
      </c>
      <c r="AY33" s="56">
        <f t="shared" si="18"/>
        <v>31.359554279618955</v>
      </c>
      <c r="AZ33" s="55">
        <v>555.03635893130888</v>
      </c>
      <c r="BA33" s="53">
        <f t="shared" si="28"/>
        <v>72.154726661070157</v>
      </c>
      <c r="BB33" s="56">
        <f t="shared" si="29"/>
        <v>627.19108559237907</v>
      </c>
      <c r="BC33" s="56">
        <f t="shared" si="19"/>
        <v>658.55063987199799</v>
      </c>
      <c r="BD33" s="55">
        <v>658.55063987199799</v>
      </c>
      <c r="BE33" s="56">
        <f t="shared" si="20"/>
        <v>98.782595980799698</v>
      </c>
      <c r="BF33" s="56">
        <f t="shared" si="21"/>
        <v>757.33323585279766</v>
      </c>
    </row>
    <row r="34" spans="1:58" ht="15.6" x14ac:dyDescent="0.3">
      <c r="A34" s="21">
        <v>4002</v>
      </c>
      <c r="B34" s="15" t="s">
        <v>19</v>
      </c>
      <c r="C34" s="31">
        <f>D41*$D$2</f>
        <v>7222.474332499999</v>
      </c>
      <c r="D34" s="12">
        <v>224.37102002179446</v>
      </c>
      <c r="E34" s="56">
        <f t="shared" si="32"/>
        <v>224.37102002179446</v>
      </c>
      <c r="F34" s="56">
        <f t="shared" si="35"/>
        <v>17.949681601743556</v>
      </c>
      <c r="G34" s="55">
        <v>37.729999999999997</v>
      </c>
      <c r="H34" s="56">
        <f t="shared" si="36"/>
        <v>2.2637999999999998</v>
      </c>
      <c r="I34" s="56">
        <f t="shared" si="37"/>
        <v>39.993799999999993</v>
      </c>
      <c r="J34" s="55">
        <v>49.71</v>
      </c>
      <c r="K34" s="56">
        <f t="shared" si="0"/>
        <v>2.9825999999999997</v>
      </c>
      <c r="L34" s="56">
        <f t="shared" si="1"/>
        <v>52.692599999999999</v>
      </c>
      <c r="M34" s="55">
        <v>52.692599999999999</v>
      </c>
      <c r="N34" s="53">
        <f t="shared" si="2"/>
        <v>4.215408</v>
      </c>
      <c r="O34" s="56">
        <f t="shared" si="3"/>
        <v>56.908007999999995</v>
      </c>
      <c r="P34" s="55">
        <v>56.908007999999995</v>
      </c>
      <c r="Q34" s="56">
        <f t="shared" si="4"/>
        <v>5.6908007999999999</v>
      </c>
      <c r="R34" s="56">
        <f t="shared" si="5"/>
        <v>62.598808799999993</v>
      </c>
      <c r="S34" s="55">
        <v>62.598808799999993</v>
      </c>
      <c r="T34" s="56">
        <f t="shared" si="6"/>
        <v>4.3819166159999998</v>
      </c>
      <c r="U34" s="56">
        <f t="shared" si="7"/>
        <v>66.980725415999999</v>
      </c>
      <c r="V34" s="55">
        <v>66.980725415999999</v>
      </c>
      <c r="W34" s="56">
        <f t="shared" si="22"/>
        <v>10.047108812399999</v>
      </c>
      <c r="X34" s="56">
        <f t="shared" si="23"/>
        <v>77.027834228399996</v>
      </c>
      <c r="Y34" s="56">
        <f t="shared" si="38"/>
        <v>242.32070162353801</v>
      </c>
      <c r="Z34" s="55">
        <v>185.81450933481943</v>
      </c>
      <c r="AA34" s="55">
        <v>83.190060966671993</v>
      </c>
      <c r="AB34" s="53">
        <f t="shared" si="30"/>
        <v>5.8233042676670399</v>
      </c>
      <c r="AC34" s="56">
        <f t="shared" si="31"/>
        <v>89.013365234339034</v>
      </c>
      <c r="AD34" s="55">
        <v>103.82</v>
      </c>
      <c r="AE34" s="55">
        <v>89.013365234339034</v>
      </c>
      <c r="AF34" s="56">
        <f t="shared" si="24"/>
        <v>7.121069218747123</v>
      </c>
      <c r="AG34" s="56">
        <f t="shared" si="25"/>
        <v>96.134434453086158</v>
      </c>
      <c r="AH34" s="56">
        <f t="shared" si="8"/>
        <v>9.3437999999999999</v>
      </c>
      <c r="AI34" s="56">
        <f t="shared" si="9"/>
        <v>113.16379999999999</v>
      </c>
      <c r="AJ34" s="55">
        <v>113.16379999999999</v>
      </c>
      <c r="AK34" s="53">
        <f t="shared" si="26"/>
        <v>10.184742</v>
      </c>
      <c r="AL34" s="56">
        <f t="shared" si="33"/>
        <v>123.34854199999999</v>
      </c>
      <c r="AM34" s="55">
        <v>123.34854199999999</v>
      </c>
      <c r="AN34" s="53">
        <f t="shared" si="10"/>
        <v>11.101368780000001</v>
      </c>
      <c r="AO34" s="56">
        <f t="shared" si="11"/>
        <v>134.44991077999998</v>
      </c>
      <c r="AP34" s="55">
        <v>134.44991077999998</v>
      </c>
      <c r="AQ34" s="56">
        <f t="shared" si="12"/>
        <v>16.133989293599999</v>
      </c>
      <c r="AR34" s="56">
        <f t="shared" si="13"/>
        <v>150.58390007359998</v>
      </c>
      <c r="AS34" s="55">
        <v>150.58390007359998</v>
      </c>
      <c r="AT34" s="56">
        <f t="shared" si="14"/>
        <v>6.0233560029439994</v>
      </c>
      <c r="AU34" s="56">
        <f t="shared" si="15"/>
        <v>156.60725607654399</v>
      </c>
      <c r="AV34" s="55">
        <v>156.60725607654399</v>
      </c>
      <c r="AW34" s="53">
        <f t="shared" si="16"/>
        <v>7.8303628038271995</v>
      </c>
      <c r="AX34" s="56">
        <f t="shared" si="17"/>
        <v>164.43761888037119</v>
      </c>
      <c r="AY34" s="56">
        <f t="shared" si="18"/>
        <v>9.2907254667409731</v>
      </c>
      <c r="AZ34" s="55">
        <v>164.43761888037119</v>
      </c>
      <c r="BA34" s="53">
        <f t="shared" si="28"/>
        <v>21.376890454448255</v>
      </c>
      <c r="BB34" s="56">
        <f t="shared" si="29"/>
        <v>185.81450933481943</v>
      </c>
      <c r="BC34" s="56">
        <f t="shared" si="19"/>
        <v>195.10523480156041</v>
      </c>
      <c r="BD34" s="55">
        <v>195.10523480156041</v>
      </c>
      <c r="BE34" s="56">
        <f t="shared" si="20"/>
        <v>29.265785220234061</v>
      </c>
      <c r="BF34" s="56">
        <f t="shared" si="21"/>
        <v>224.37102002179446</v>
      </c>
    </row>
    <row r="35" spans="1:58" ht="15.6" x14ac:dyDescent="0.3">
      <c r="A35" s="21"/>
      <c r="B35" s="17"/>
      <c r="C35" s="31"/>
      <c r="D35" s="12">
        <v>186.96144232407474</v>
      </c>
      <c r="E35" s="56">
        <f t="shared" si="32"/>
        <v>186.96144232407474</v>
      </c>
      <c r="F35" s="56">
        <f t="shared" si="35"/>
        <v>14.95691538592598</v>
      </c>
      <c r="G35" s="55">
        <v>31.43</v>
      </c>
      <c r="H35" s="56">
        <f t="shared" si="36"/>
        <v>1.8858000000000001</v>
      </c>
      <c r="I35" s="56">
        <f t="shared" si="37"/>
        <v>33.315800000000003</v>
      </c>
      <c r="J35" s="55">
        <v>41.42</v>
      </c>
      <c r="K35" s="56">
        <f t="shared" si="0"/>
        <v>2.4851999999999999</v>
      </c>
      <c r="L35" s="56">
        <f t="shared" si="1"/>
        <v>43.905200000000001</v>
      </c>
      <c r="M35" s="55">
        <v>43.905200000000001</v>
      </c>
      <c r="N35" s="53">
        <f t="shared" si="2"/>
        <v>3.512416</v>
      </c>
      <c r="O35" s="56">
        <f t="shared" si="3"/>
        <v>47.417616000000002</v>
      </c>
      <c r="P35" s="55">
        <v>47.417616000000002</v>
      </c>
      <c r="Q35" s="56">
        <f t="shared" si="4"/>
        <v>4.7417616000000002</v>
      </c>
      <c r="R35" s="56">
        <f t="shared" si="5"/>
        <v>52.159377599999999</v>
      </c>
      <c r="S35" s="55">
        <v>52.159377599999999</v>
      </c>
      <c r="T35" s="56">
        <f t="shared" si="6"/>
        <v>3.6511564320000001</v>
      </c>
      <c r="U35" s="56">
        <f t="shared" si="7"/>
        <v>55.810534032</v>
      </c>
      <c r="V35" s="55">
        <v>55.810534032</v>
      </c>
      <c r="W35" s="56">
        <f t="shared" si="22"/>
        <v>8.3715801047999996</v>
      </c>
      <c r="X35" s="56">
        <f t="shared" si="23"/>
        <v>64.182114136799996</v>
      </c>
      <c r="Y35" s="56">
        <f t="shared" si="38"/>
        <v>201.91835771000072</v>
      </c>
      <c r="Z35" s="55">
        <v>154.8334926079294</v>
      </c>
      <c r="AA35" s="55">
        <v>69.316683267743997</v>
      </c>
      <c r="AB35" s="53">
        <f t="shared" si="30"/>
        <v>4.85216782874208</v>
      </c>
      <c r="AC35" s="56">
        <f t="shared" si="31"/>
        <v>74.16885109648608</v>
      </c>
      <c r="AD35" s="55">
        <v>86.51</v>
      </c>
      <c r="AE35" s="55">
        <v>74.16885109648608</v>
      </c>
      <c r="AF35" s="56">
        <f t="shared" si="24"/>
        <v>5.9335080877188862</v>
      </c>
      <c r="AG35" s="56">
        <f t="shared" si="25"/>
        <v>80.102359184204971</v>
      </c>
      <c r="AH35" s="56">
        <f t="shared" si="8"/>
        <v>7.7859000000000007</v>
      </c>
      <c r="AI35" s="56">
        <f t="shared" si="9"/>
        <v>94.295900000000003</v>
      </c>
      <c r="AJ35" s="55">
        <v>94.295900000000003</v>
      </c>
      <c r="AK35" s="53">
        <f t="shared" si="26"/>
        <v>8.4866309999999991</v>
      </c>
      <c r="AL35" s="56">
        <f t="shared" si="33"/>
        <v>102.78253100000001</v>
      </c>
      <c r="AM35" s="55">
        <v>102.78253100000001</v>
      </c>
      <c r="AN35" s="53">
        <f t="shared" si="10"/>
        <v>9.2504277900000016</v>
      </c>
      <c r="AO35" s="56">
        <f t="shared" si="11"/>
        <v>112.03295879000001</v>
      </c>
      <c r="AP35" s="55">
        <v>112.03295879000001</v>
      </c>
      <c r="AQ35" s="56">
        <f t="shared" si="12"/>
        <v>13.443955054800002</v>
      </c>
      <c r="AR35" s="56">
        <f t="shared" si="13"/>
        <v>125.47691384480001</v>
      </c>
      <c r="AS35" s="55">
        <v>125.47691384480001</v>
      </c>
      <c r="AT35" s="56">
        <f t="shared" si="14"/>
        <v>5.0190765537920008</v>
      </c>
      <c r="AU35" s="56">
        <f t="shared" si="15"/>
        <v>130.495990398592</v>
      </c>
      <c r="AV35" s="55">
        <v>130.495990398592</v>
      </c>
      <c r="AW35" s="53">
        <f t="shared" si="16"/>
        <v>6.5247995199296005</v>
      </c>
      <c r="AX35" s="56">
        <f t="shared" si="17"/>
        <v>137.02078991852159</v>
      </c>
      <c r="AY35" s="56">
        <f t="shared" si="18"/>
        <v>7.7416746303964699</v>
      </c>
      <c r="AZ35" s="55">
        <v>137.02078991852159</v>
      </c>
      <c r="BA35" s="53">
        <f t="shared" si="28"/>
        <v>17.812702689407807</v>
      </c>
      <c r="BB35" s="56">
        <f t="shared" si="29"/>
        <v>154.8334926079294</v>
      </c>
      <c r="BC35" s="56">
        <f t="shared" si="19"/>
        <v>162.57516723832586</v>
      </c>
      <c r="BD35" s="55">
        <v>162.57516723832586</v>
      </c>
      <c r="BE35" s="56">
        <f t="shared" si="20"/>
        <v>24.386275085748878</v>
      </c>
      <c r="BF35" s="56">
        <f t="shared" si="21"/>
        <v>186.96144232407474</v>
      </c>
    </row>
    <row r="36" spans="1:58" ht="15.6" x14ac:dyDescent="0.3">
      <c r="A36" s="21"/>
      <c r="B36" s="17"/>
      <c r="C36" s="31"/>
      <c r="D36" s="12">
        <v>124.65536924347052</v>
      </c>
      <c r="E36" s="56">
        <f t="shared" si="32"/>
        <v>124.65536924347052</v>
      </c>
      <c r="F36" s="56">
        <f t="shared" si="35"/>
        <v>9.9724295394776412</v>
      </c>
      <c r="G36" s="55">
        <v>20.96</v>
      </c>
      <c r="H36" s="56">
        <f t="shared" si="36"/>
        <v>1.2576000000000001</v>
      </c>
      <c r="I36" s="56">
        <f t="shared" si="37"/>
        <v>22.217600000000001</v>
      </c>
      <c r="J36" s="55">
        <v>27.62</v>
      </c>
      <c r="K36" s="56">
        <f t="shared" si="0"/>
        <v>1.6572</v>
      </c>
      <c r="L36" s="56">
        <f t="shared" si="1"/>
        <v>29.277200000000001</v>
      </c>
      <c r="M36" s="55">
        <v>29.277200000000001</v>
      </c>
      <c r="N36" s="53">
        <f t="shared" si="2"/>
        <v>2.3421760000000003</v>
      </c>
      <c r="O36" s="56">
        <f t="shared" si="3"/>
        <v>31.619376000000003</v>
      </c>
      <c r="P36" s="55">
        <v>31.619376000000003</v>
      </c>
      <c r="Q36" s="56">
        <f t="shared" si="4"/>
        <v>3.1619376000000003</v>
      </c>
      <c r="R36" s="56">
        <f t="shared" si="5"/>
        <v>34.781313600000004</v>
      </c>
      <c r="S36" s="55">
        <v>34.781313600000004</v>
      </c>
      <c r="T36" s="56">
        <f t="shared" si="6"/>
        <v>2.4346919520000001</v>
      </c>
      <c r="U36" s="56">
        <f t="shared" si="7"/>
        <v>37.216005552000006</v>
      </c>
      <c r="V36" s="55">
        <v>37.216005552000006</v>
      </c>
      <c r="W36" s="56">
        <f t="shared" si="22"/>
        <v>5.5824008328000003</v>
      </c>
      <c r="X36" s="56">
        <f t="shared" si="23"/>
        <v>42.798406384800003</v>
      </c>
      <c r="Y36" s="56">
        <f t="shared" si="38"/>
        <v>134.62779878294816</v>
      </c>
      <c r="Z36" s="55">
        <v>103.23426024303976</v>
      </c>
      <c r="AA36" s="55">
        <v>46.222278895584004</v>
      </c>
      <c r="AB36" s="53">
        <f t="shared" si="30"/>
        <v>3.2355595226908807</v>
      </c>
      <c r="AC36" s="56">
        <f t="shared" si="31"/>
        <v>49.457838418274882</v>
      </c>
      <c r="AD36" s="55">
        <v>57.68</v>
      </c>
      <c r="AE36" s="55">
        <v>49.457838418274882</v>
      </c>
      <c r="AF36" s="56">
        <f t="shared" si="24"/>
        <v>3.9566270734619904</v>
      </c>
      <c r="AG36" s="56">
        <f t="shared" si="25"/>
        <v>53.41446549173687</v>
      </c>
      <c r="AH36" s="56">
        <f t="shared" si="8"/>
        <v>5.1912000000000003</v>
      </c>
      <c r="AI36" s="56">
        <f t="shared" si="9"/>
        <v>62.871200000000002</v>
      </c>
      <c r="AJ36" s="55">
        <v>62.871200000000002</v>
      </c>
      <c r="AK36" s="53">
        <f t="shared" si="26"/>
        <v>5.6584080000000005</v>
      </c>
      <c r="AL36" s="56">
        <f t="shared" si="33"/>
        <v>68.529607999999996</v>
      </c>
      <c r="AM36" s="55">
        <v>68.529607999999996</v>
      </c>
      <c r="AN36" s="53">
        <f t="shared" si="10"/>
        <v>6.1676647199999994</v>
      </c>
      <c r="AO36" s="56">
        <f t="shared" si="11"/>
        <v>74.697272720000001</v>
      </c>
      <c r="AP36" s="55">
        <v>74.697272720000001</v>
      </c>
      <c r="AQ36" s="56">
        <f t="shared" si="12"/>
        <v>8.9636727263999987</v>
      </c>
      <c r="AR36" s="56">
        <f t="shared" si="13"/>
        <v>83.660945446400007</v>
      </c>
      <c r="AS36" s="55">
        <v>83.660945446400007</v>
      </c>
      <c r="AT36" s="56">
        <f t="shared" si="14"/>
        <v>3.3464378178560001</v>
      </c>
      <c r="AU36" s="56">
        <f t="shared" si="15"/>
        <v>87.007383264256006</v>
      </c>
      <c r="AV36" s="55">
        <v>87.007383264256006</v>
      </c>
      <c r="AW36" s="53">
        <f t="shared" si="16"/>
        <v>4.3503691632128003</v>
      </c>
      <c r="AX36" s="56">
        <f t="shared" si="17"/>
        <v>91.35775242746881</v>
      </c>
      <c r="AY36" s="56">
        <f t="shared" si="18"/>
        <v>5.1617130121519885</v>
      </c>
      <c r="AZ36" s="55">
        <v>91.35775242746881</v>
      </c>
      <c r="BA36" s="53">
        <f t="shared" si="28"/>
        <v>11.876507815570944</v>
      </c>
      <c r="BB36" s="56">
        <f t="shared" si="29"/>
        <v>103.23426024303976</v>
      </c>
      <c r="BC36" s="56">
        <f t="shared" si="19"/>
        <v>108.39597325519175</v>
      </c>
      <c r="BD36" s="55">
        <v>108.39597325519175</v>
      </c>
      <c r="BE36" s="56">
        <f t="shared" si="20"/>
        <v>16.259395988278762</v>
      </c>
      <c r="BF36" s="56">
        <f t="shared" si="21"/>
        <v>124.65536924347052</v>
      </c>
    </row>
    <row r="37" spans="1:58" ht="15.6" hidden="1" x14ac:dyDescent="0.3">
      <c r="A37" s="21"/>
      <c r="B37" s="17"/>
      <c r="C37" s="31"/>
      <c r="D37" s="12">
        <v>1044.7018982713878</v>
      </c>
      <c r="E37" s="56"/>
      <c r="F37" s="56"/>
      <c r="G37" s="55"/>
      <c r="H37" s="56"/>
      <c r="I37" s="56"/>
      <c r="J37" s="55"/>
      <c r="K37" s="56"/>
      <c r="L37" s="56"/>
      <c r="M37" s="55"/>
      <c r="O37" s="56"/>
      <c r="P37" s="55"/>
      <c r="Q37" s="56"/>
      <c r="R37" s="56"/>
      <c r="S37" s="55"/>
      <c r="T37" s="56"/>
      <c r="U37" s="56"/>
      <c r="V37" s="55"/>
      <c r="W37" s="56"/>
      <c r="X37" s="56"/>
      <c r="Y37" s="56"/>
      <c r="Z37" s="55"/>
      <c r="AA37" s="55"/>
      <c r="AC37" s="56"/>
      <c r="AD37" s="55"/>
      <c r="AE37" s="55"/>
      <c r="AF37" s="56"/>
      <c r="AG37" s="56"/>
      <c r="AH37" s="56"/>
      <c r="AI37" s="56"/>
      <c r="AJ37" s="55"/>
      <c r="AL37" s="56"/>
      <c r="AM37" s="55"/>
      <c r="AO37" s="56"/>
      <c r="AP37" s="55"/>
      <c r="AQ37" s="56"/>
      <c r="AR37" s="56"/>
      <c r="AS37" s="55"/>
      <c r="AT37" s="56"/>
      <c r="AU37" s="56"/>
      <c r="AV37" s="55"/>
      <c r="AX37" s="56"/>
      <c r="AY37" s="56">
        <f t="shared" si="18"/>
        <v>0</v>
      </c>
      <c r="AZ37" s="55"/>
      <c r="BB37" s="56"/>
      <c r="BC37" s="56">
        <f t="shared" si="19"/>
        <v>0</v>
      </c>
      <c r="BD37" s="55"/>
      <c r="BE37" s="56">
        <f t="shared" si="20"/>
        <v>0</v>
      </c>
      <c r="BF37" s="56">
        <f t="shared" si="21"/>
        <v>0</v>
      </c>
    </row>
    <row r="38" spans="1:58" ht="15.6" hidden="1" x14ac:dyDescent="0.3">
      <c r="A38" s="21"/>
      <c r="B38" s="17"/>
      <c r="C38" s="31"/>
      <c r="D38" s="12">
        <v>975.29</v>
      </c>
      <c r="E38" s="56">
        <f>D37</f>
        <v>1044.7018982713878</v>
      </c>
      <c r="F38" s="56">
        <f t="shared" si="35"/>
        <v>83.576151861711026</v>
      </c>
      <c r="G38" s="55">
        <v>175.65</v>
      </c>
      <c r="H38" s="56">
        <f t="shared" si="36"/>
        <v>10.539</v>
      </c>
      <c r="I38" s="56">
        <f t="shared" si="37"/>
        <v>186.18899999999999</v>
      </c>
      <c r="J38" s="55">
        <v>231.44</v>
      </c>
      <c r="K38" s="56">
        <f t="shared" si="0"/>
        <v>13.8864</v>
      </c>
      <c r="L38" s="56">
        <f t="shared" si="1"/>
        <v>245.32640000000001</v>
      </c>
      <c r="M38" s="55">
        <v>245.32640000000001</v>
      </c>
      <c r="N38" s="53">
        <f t="shared" si="2"/>
        <v>19.626111999999999</v>
      </c>
      <c r="O38" s="56">
        <f t="shared" si="3"/>
        <v>264.95251200000001</v>
      </c>
      <c r="P38" s="55">
        <v>264.95251200000001</v>
      </c>
      <c r="Q38" s="56">
        <f t="shared" si="4"/>
        <v>26.495251200000002</v>
      </c>
      <c r="R38" s="56">
        <f t="shared" si="5"/>
        <v>291.4477632</v>
      </c>
      <c r="S38" s="55">
        <v>291.4477632</v>
      </c>
      <c r="T38" s="56">
        <f t="shared" si="6"/>
        <v>20.401343424</v>
      </c>
      <c r="U38" s="56">
        <f t="shared" si="7"/>
        <v>311.849106624</v>
      </c>
      <c r="V38" s="55">
        <v>311.849106624</v>
      </c>
      <c r="W38" s="56">
        <f t="shared" si="22"/>
        <v>46.7773659936</v>
      </c>
      <c r="X38" s="56">
        <f t="shared" si="23"/>
        <v>358.62647261760003</v>
      </c>
      <c r="Y38" s="56">
        <f t="shared" si="38"/>
        <v>1128.2780501330988</v>
      </c>
      <c r="Z38" s="55">
        <v>865.17755550425477</v>
      </c>
      <c r="AA38" s="55">
        <v>387.31659042700801</v>
      </c>
      <c r="AB38" s="53">
        <f t="shared" si="30"/>
        <v>27.112161329890558</v>
      </c>
      <c r="AC38" s="56">
        <f t="shared" si="31"/>
        <v>414.42875175689858</v>
      </c>
      <c r="AD38" s="55">
        <v>483.4</v>
      </c>
      <c r="AE38" s="55">
        <v>414.42875175689858</v>
      </c>
      <c r="AF38" s="56">
        <f t="shared" si="24"/>
        <v>33.154300140551889</v>
      </c>
      <c r="AG38" s="56">
        <f t="shared" si="25"/>
        <v>447.58305189745045</v>
      </c>
      <c r="AH38" s="56">
        <f t="shared" si="8"/>
        <v>43.506</v>
      </c>
      <c r="AI38" s="56">
        <f t="shared" si="9"/>
        <v>526.90599999999995</v>
      </c>
      <c r="AJ38" s="55">
        <v>526.90599999999995</v>
      </c>
      <c r="AK38" s="53">
        <f t="shared" si="26"/>
        <v>47.421539999999993</v>
      </c>
      <c r="AL38" s="56">
        <f t="shared" si="33"/>
        <v>574.32754</v>
      </c>
      <c r="AM38" s="55">
        <v>574.32754</v>
      </c>
      <c r="AN38" s="53">
        <f t="shared" si="10"/>
        <v>51.689478600000001</v>
      </c>
      <c r="AO38" s="56">
        <f t="shared" si="11"/>
        <v>626.01701860000003</v>
      </c>
      <c r="AP38" s="55">
        <v>626.01701860000003</v>
      </c>
      <c r="AQ38" s="56">
        <f t="shared" si="12"/>
        <v>75.122042231999998</v>
      </c>
      <c r="AR38" s="56">
        <f t="shared" si="13"/>
        <v>701.13906083200004</v>
      </c>
      <c r="AS38" s="55">
        <v>701.13906083200004</v>
      </c>
      <c r="AT38" s="56">
        <f t="shared" si="14"/>
        <v>28.045562433280001</v>
      </c>
      <c r="AU38" s="56">
        <f t="shared" si="15"/>
        <v>729.18462326528004</v>
      </c>
      <c r="AV38" s="55">
        <v>729.18462326528004</v>
      </c>
      <c r="AW38" s="53">
        <f t="shared" si="16"/>
        <v>36.459231163264</v>
      </c>
      <c r="AX38" s="56">
        <f t="shared" si="17"/>
        <v>765.64385442854405</v>
      </c>
      <c r="AY38" s="56">
        <f t="shared" si="18"/>
        <v>43.258877775212738</v>
      </c>
      <c r="AZ38" s="55">
        <v>765.64385442854405</v>
      </c>
      <c r="BA38" s="53">
        <f t="shared" si="28"/>
        <v>99.533701075710724</v>
      </c>
      <c r="BB38" s="56">
        <f t="shared" si="29"/>
        <v>865.17755550425477</v>
      </c>
      <c r="BC38" s="56">
        <f t="shared" si="19"/>
        <v>908.43643327946756</v>
      </c>
      <c r="BD38" s="55">
        <v>908.43643327946756</v>
      </c>
      <c r="BE38" s="56">
        <f t="shared" si="20"/>
        <v>136.26546499192014</v>
      </c>
      <c r="BF38" s="56">
        <f t="shared" si="21"/>
        <v>1044.7018982713878</v>
      </c>
    </row>
    <row r="39" spans="1:58" ht="15.6" x14ac:dyDescent="0.3">
      <c r="A39" s="25"/>
      <c r="B39" s="18"/>
      <c r="C39" s="31"/>
      <c r="D39" s="12">
        <v>733.54176000000007</v>
      </c>
      <c r="E39" s="56">
        <f>D38</f>
        <v>975.29</v>
      </c>
      <c r="F39" s="56">
        <f t="shared" si="35"/>
        <v>78.023200000000003</v>
      </c>
      <c r="G39" s="55">
        <v>83.81</v>
      </c>
      <c r="H39" s="56">
        <f t="shared" si="36"/>
        <v>5.0286000000000008</v>
      </c>
      <c r="I39" s="56">
        <f t="shared" si="37"/>
        <v>88.8386</v>
      </c>
      <c r="J39" s="55">
        <v>110.43</v>
      </c>
      <c r="K39" s="56">
        <f t="shared" si="0"/>
        <v>6.6257999999999999</v>
      </c>
      <c r="L39" s="56">
        <f t="shared" si="1"/>
        <v>117.0558</v>
      </c>
      <c r="M39" s="55">
        <v>117.0558</v>
      </c>
      <c r="N39" s="53">
        <f t="shared" si="2"/>
        <v>9.3644639999999999</v>
      </c>
      <c r="O39" s="56">
        <f t="shared" si="3"/>
        <v>126.420264</v>
      </c>
      <c r="P39" s="55">
        <v>126.420264</v>
      </c>
      <c r="Q39" s="56">
        <f t="shared" si="4"/>
        <v>12.642026399999999</v>
      </c>
      <c r="R39" s="56">
        <f t="shared" si="5"/>
        <v>139.06229039999999</v>
      </c>
      <c r="S39" s="55">
        <v>139.06229039999999</v>
      </c>
      <c r="T39" s="56">
        <f t="shared" si="6"/>
        <v>9.7343603279999993</v>
      </c>
      <c r="U39" s="56">
        <f t="shared" si="7"/>
        <v>148.796650728</v>
      </c>
      <c r="V39" s="55">
        <v>148.796650728</v>
      </c>
      <c r="W39" s="56">
        <f t="shared" si="22"/>
        <v>22.319497609200003</v>
      </c>
      <c r="X39" s="56">
        <f t="shared" si="23"/>
        <v>171.1161483372</v>
      </c>
      <c r="Y39" s="56">
        <f t="shared" si="38"/>
        <v>1053.3132000000001</v>
      </c>
      <c r="Z39" s="55">
        <v>412.81175667574752</v>
      </c>
      <c r="AA39" s="55">
        <v>184.80544020417599</v>
      </c>
      <c r="AB39" s="53">
        <f t="shared" si="30"/>
        <v>12.93638081429232</v>
      </c>
      <c r="AC39" s="56">
        <f t="shared" si="31"/>
        <v>197.74182101846833</v>
      </c>
      <c r="AD39" s="55">
        <v>230.65</v>
      </c>
      <c r="AE39" s="55">
        <v>197.74182101846833</v>
      </c>
      <c r="AF39" s="56">
        <f t="shared" si="24"/>
        <v>15.819345681477467</v>
      </c>
      <c r="AG39" s="56">
        <f t="shared" si="25"/>
        <v>213.5611666999458</v>
      </c>
      <c r="AH39" s="56">
        <f t="shared" si="8"/>
        <v>20.758500000000002</v>
      </c>
      <c r="AI39" s="56">
        <f t="shared" si="9"/>
        <v>251.4085</v>
      </c>
      <c r="AJ39" s="55">
        <v>251.4085</v>
      </c>
      <c r="AK39" s="53">
        <f t="shared" si="26"/>
        <v>22.626765000000002</v>
      </c>
      <c r="AL39" s="56">
        <f t="shared" si="33"/>
        <v>274.03526499999998</v>
      </c>
      <c r="AM39" s="55">
        <v>274.03526499999998</v>
      </c>
      <c r="AN39" s="53">
        <f t="shared" si="10"/>
        <v>24.663173849999996</v>
      </c>
      <c r="AO39" s="56">
        <f t="shared" si="11"/>
        <v>298.69843885</v>
      </c>
      <c r="AP39" s="55">
        <v>298.69843885</v>
      </c>
      <c r="AQ39" s="56">
        <f t="shared" si="12"/>
        <v>35.843812661999998</v>
      </c>
      <c r="AR39" s="56">
        <f t="shared" si="13"/>
        <v>334.54225151200001</v>
      </c>
      <c r="AS39" s="55">
        <v>334.54225151200001</v>
      </c>
      <c r="AT39" s="56">
        <f t="shared" si="14"/>
        <v>13.38169006048</v>
      </c>
      <c r="AU39" s="56">
        <f t="shared" si="15"/>
        <v>347.92394157248003</v>
      </c>
      <c r="AV39" s="55">
        <v>347.92394157248003</v>
      </c>
      <c r="AW39" s="53">
        <f t="shared" si="16"/>
        <v>17.396197078623999</v>
      </c>
      <c r="AX39" s="56">
        <f t="shared" si="17"/>
        <v>365.320138651104</v>
      </c>
      <c r="AY39" s="56">
        <f t="shared" si="18"/>
        <v>20.640587833787375</v>
      </c>
      <c r="AZ39" s="55">
        <v>365.320138651104</v>
      </c>
      <c r="BA39" s="53">
        <f t="shared" si="28"/>
        <v>47.491618024643522</v>
      </c>
      <c r="BB39" s="56">
        <f t="shared" si="29"/>
        <v>412.81175667574752</v>
      </c>
      <c r="BC39" s="56">
        <f t="shared" si="19"/>
        <v>433.4523445095349</v>
      </c>
      <c r="BD39" s="55">
        <v>433.4523445095349</v>
      </c>
      <c r="BE39" s="56">
        <f t="shared" si="20"/>
        <v>65.01785167643024</v>
      </c>
      <c r="BF39" s="56">
        <f t="shared" si="21"/>
        <v>498.47019618596516</v>
      </c>
    </row>
    <row r="40" spans="1:58" ht="15.6" x14ac:dyDescent="0.3">
      <c r="A40" s="25"/>
      <c r="B40" s="18"/>
      <c r="C40" s="31"/>
      <c r="E40" s="56">
        <f>D39</f>
        <v>733.54176000000007</v>
      </c>
      <c r="F40" s="56">
        <f t="shared" si="35"/>
        <v>58.683340800000003</v>
      </c>
      <c r="K40" s="56">
        <f t="shared" si="0"/>
        <v>0</v>
      </c>
      <c r="L40" s="56">
        <f t="shared" si="1"/>
        <v>0</v>
      </c>
      <c r="N40" s="53">
        <f t="shared" si="2"/>
        <v>0</v>
      </c>
      <c r="O40" s="56">
        <f t="shared" si="3"/>
        <v>0</v>
      </c>
      <c r="Q40" s="56">
        <f t="shared" si="4"/>
        <v>0</v>
      </c>
      <c r="R40" s="56">
        <f t="shared" si="5"/>
        <v>0</v>
      </c>
      <c r="T40" s="56">
        <f t="shared" si="6"/>
        <v>0</v>
      </c>
      <c r="U40" s="56">
        <f t="shared" si="7"/>
        <v>0</v>
      </c>
      <c r="W40" s="56"/>
      <c r="X40" s="56"/>
      <c r="Y40" s="56">
        <f t="shared" si="38"/>
        <v>792.22510080000006</v>
      </c>
      <c r="Z40" s="55">
        <v>607.48800000000006</v>
      </c>
      <c r="AB40" s="53">
        <f t="shared" si="30"/>
        <v>0</v>
      </c>
      <c r="AC40" s="56">
        <f t="shared" si="31"/>
        <v>0</v>
      </c>
      <c r="AF40" s="56"/>
      <c r="AG40" s="56"/>
      <c r="AH40" s="56">
        <f t="shared" si="8"/>
        <v>0</v>
      </c>
      <c r="AI40" s="56">
        <f t="shared" si="9"/>
        <v>0</v>
      </c>
      <c r="AJ40" s="55">
        <v>305.77999999999997</v>
      </c>
      <c r="AK40" s="53">
        <f t="shared" si="26"/>
        <v>27.520199999999999</v>
      </c>
      <c r="AL40" s="56">
        <f t="shared" si="33"/>
        <v>333.30019999999996</v>
      </c>
      <c r="AM40" s="55">
        <v>333.30019999999996</v>
      </c>
      <c r="AN40" s="53">
        <f t="shared" si="10"/>
        <v>29.997017999999997</v>
      </c>
      <c r="AO40" s="56">
        <f t="shared" si="11"/>
        <v>363.29721799999993</v>
      </c>
      <c r="AP40" s="55">
        <v>363.29721799999993</v>
      </c>
      <c r="AQ40" s="56">
        <f t="shared" si="12"/>
        <v>43.595666159999993</v>
      </c>
      <c r="AR40" s="56">
        <f t="shared" si="13"/>
        <v>406.89288415999994</v>
      </c>
      <c r="AS40" s="55">
        <v>406.89288415999994</v>
      </c>
      <c r="AT40" s="56">
        <f t="shared" si="14"/>
        <v>16.275715366399996</v>
      </c>
      <c r="AU40" s="56">
        <f t="shared" si="15"/>
        <v>423.16859952639993</v>
      </c>
      <c r="AV40" s="55">
        <v>512</v>
      </c>
      <c r="AW40" s="53">
        <f t="shared" si="16"/>
        <v>25.6</v>
      </c>
      <c r="AX40" s="56">
        <f t="shared" si="17"/>
        <v>537.6</v>
      </c>
      <c r="AY40" s="56">
        <f t="shared" si="18"/>
        <v>30.374400000000001</v>
      </c>
      <c r="AZ40" s="55">
        <v>537.6</v>
      </c>
      <c r="BA40" s="53">
        <f t="shared" si="28"/>
        <v>69.888000000000005</v>
      </c>
      <c r="BB40" s="56">
        <f t="shared" si="29"/>
        <v>607.48800000000006</v>
      </c>
      <c r="BC40" s="56">
        <f t="shared" si="19"/>
        <v>637.86240000000009</v>
      </c>
      <c r="BD40" s="55">
        <v>637.86240000000009</v>
      </c>
      <c r="BE40" s="56">
        <f t="shared" si="20"/>
        <v>95.679360000000017</v>
      </c>
      <c r="BF40" s="56">
        <f t="shared" si="21"/>
        <v>733.54176000000007</v>
      </c>
    </row>
    <row r="41" spans="1:58" ht="16.2" thickBot="1" x14ac:dyDescent="0.35">
      <c r="A41" s="44"/>
      <c r="B41" s="45"/>
      <c r="C41" s="46"/>
      <c r="D41" s="11">
        <v>187.0865</v>
      </c>
      <c r="E41" s="56"/>
      <c r="F41" s="56"/>
      <c r="K41" s="56"/>
      <c r="L41" s="56"/>
      <c r="O41" s="56"/>
      <c r="Q41" s="56"/>
      <c r="R41" s="56"/>
      <c r="T41" s="56"/>
      <c r="U41" s="56"/>
      <c r="W41" s="56"/>
      <c r="X41" s="56"/>
      <c r="Y41" s="56"/>
      <c r="Z41" s="55">
        <v>2240.9188199999999</v>
      </c>
      <c r="AC41" s="56"/>
      <c r="AF41" s="56"/>
      <c r="AG41" s="56"/>
      <c r="AH41" s="56"/>
      <c r="AI41" s="56"/>
      <c r="AJ41" s="57"/>
      <c r="AL41" s="56"/>
      <c r="AM41" s="57"/>
      <c r="AO41" s="56"/>
      <c r="AP41" s="57"/>
      <c r="AQ41" s="56"/>
      <c r="AR41" s="56"/>
      <c r="AS41" s="57"/>
      <c r="AT41" s="56"/>
      <c r="AU41" s="56"/>
      <c r="AV41" s="55">
        <v>1888.68</v>
      </c>
      <c r="AW41" s="53">
        <f t="shared" si="16"/>
        <v>94.433999999999997</v>
      </c>
      <c r="AX41" s="56">
        <f t="shared" si="17"/>
        <v>1983.114</v>
      </c>
      <c r="AY41" s="56">
        <f t="shared" si="18"/>
        <v>112.045941</v>
      </c>
      <c r="AZ41" s="55">
        <v>1983.114</v>
      </c>
      <c r="BA41" s="53">
        <f t="shared" si="28"/>
        <v>257.80482000000001</v>
      </c>
      <c r="BB41" s="56">
        <f t="shared" si="29"/>
        <v>2240.9188199999999</v>
      </c>
      <c r="BC41" s="56">
        <f t="shared" si="19"/>
        <v>2352.9647609999997</v>
      </c>
      <c r="BD41" s="55">
        <v>2352.9647609999997</v>
      </c>
      <c r="BE41" s="56">
        <f t="shared" si="20"/>
        <v>352.94471414999998</v>
      </c>
      <c r="BF41" s="56">
        <f t="shared" si="21"/>
        <v>2705.9094751499997</v>
      </c>
    </row>
    <row r="42" spans="1:58" ht="21.6" thickBot="1" x14ac:dyDescent="0.45">
      <c r="A42" s="77"/>
      <c r="B42" s="78"/>
      <c r="C42" s="79"/>
      <c r="K42" s="56">
        <f t="shared" si="0"/>
        <v>0</v>
      </c>
      <c r="L42" s="56">
        <f t="shared" si="1"/>
        <v>0</v>
      </c>
      <c r="N42" s="53">
        <f t="shared" si="2"/>
        <v>0</v>
      </c>
      <c r="O42" s="56">
        <f t="shared" si="3"/>
        <v>0</v>
      </c>
      <c r="Q42" s="56">
        <f t="shared" si="4"/>
        <v>0</v>
      </c>
      <c r="R42" s="56">
        <f t="shared" si="5"/>
        <v>0</v>
      </c>
      <c r="T42" s="56">
        <f t="shared" si="6"/>
        <v>0</v>
      </c>
      <c r="U42" s="56">
        <f t="shared" si="7"/>
        <v>0</v>
      </c>
      <c r="W42" s="56"/>
      <c r="X42" s="56"/>
      <c r="AB42" s="53">
        <f t="shared" si="30"/>
        <v>0</v>
      </c>
      <c r="AC42" s="56">
        <f t="shared" si="31"/>
        <v>0</v>
      </c>
      <c r="AF42" s="56"/>
      <c r="AG42" s="56"/>
      <c r="AH42" s="56">
        <f t="shared" si="8"/>
        <v>0</v>
      </c>
      <c r="AI42" s="56">
        <f t="shared" si="9"/>
        <v>0</v>
      </c>
      <c r="AL42" s="56"/>
      <c r="AN42" s="53">
        <f t="shared" si="10"/>
        <v>0</v>
      </c>
      <c r="AO42" s="56">
        <f t="shared" si="11"/>
        <v>0</v>
      </c>
      <c r="AQ42" s="56">
        <f t="shared" si="12"/>
        <v>0</v>
      </c>
      <c r="AR42" s="56">
        <f t="shared" si="13"/>
        <v>0</v>
      </c>
      <c r="AT42" s="56">
        <f t="shared" si="14"/>
        <v>0</v>
      </c>
      <c r="AU42" s="56">
        <f t="shared" si="15"/>
        <v>0</v>
      </c>
      <c r="AW42" s="53">
        <f t="shared" si="16"/>
        <v>0</v>
      </c>
      <c r="AX42" s="56">
        <f t="shared" si="17"/>
        <v>0</v>
      </c>
      <c r="AY42" s="56">
        <f t="shared" si="18"/>
        <v>0</v>
      </c>
      <c r="BB42" s="56"/>
      <c r="BC42" s="56">
        <f t="shared" si="19"/>
        <v>0</v>
      </c>
      <c r="BE42" s="56">
        <f t="shared" si="20"/>
        <v>0</v>
      </c>
      <c r="BF42" s="56">
        <f t="shared" si="21"/>
        <v>0</v>
      </c>
    </row>
    <row r="43" spans="1:58" ht="6" customHeight="1" x14ac:dyDescent="0.4">
      <c r="A43" s="13"/>
      <c r="B43" s="14"/>
      <c r="C43" s="30"/>
      <c r="K43" s="56">
        <f t="shared" si="0"/>
        <v>0</v>
      </c>
      <c r="L43" s="56">
        <f t="shared" si="1"/>
        <v>0</v>
      </c>
      <c r="N43" s="53">
        <f t="shared" si="2"/>
        <v>0</v>
      </c>
      <c r="O43" s="56">
        <f t="shared" si="3"/>
        <v>0</v>
      </c>
      <c r="Q43" s="56">
        <f t="shared" si="4"/>
        <v>0</v>
      </c>
      <c r="R43" s="56">
        <f t="shared" si="5"/>
        <v>0</v>
      </c>
      <c r="T43" s="56">
        <f t="shared" si="6"/>
        <v>0</v>
      </c>
      <c r="U43" s="56">
        <f t="shared" si="7"/>
        <v>0</v>
      </c>
      <c r="W43" s="56"/>
      <c r="X43" s="56"/>
      <c r="AB43" s="53">
        <f t="shared" si="30"/>
        <v>0</v>
      </c>
      <c r="AC43" s="56">
        <f t="shared" si="31"/>
        <v>0</v>
      </c>
      <c r="AF43" s="56"/>
      <c r="AG43" s="56"/>
      <c r="AH43" s="56">
        <f t="shared" si="8"/>
        <v>0</v>
      </c>
      <c r="AI43" s="56">
        <f t="shared" si="9"/>
        <v>0</v>
      </c>
      <c r="AL43" s="56"/>
      <c r="AN43" s="53">
        <f t="shared" si="10"/>
        <v>0</v>
      </c>
      <c r="AO43" s="56">
        <f t="shared" si="11"/>
        <v>0</v>
      </c>
      <c r="AQ43" s="56">
        <f t="shared" si="12"/>
        <v>0</v>
      </c>
      <c r="AR43" s="56">
        <f t="shared" si="13"/>
        <v>0</v>
      </c>
      <c r="AT43" s="56">
        <f t="shared" si="14"/>
        <v>0</v>
      </c>
      <c r="AU43" s="56">
        <f t="shared" si="15"/>
        <v>0</v>
      </c>
      <c r="AW43" s="53">
        <f t="shared" si="16"/>
        <v>0</v>
      </c>
      <c r="AX43" s="56">
        <f t="shared" si="17"/>
        <v>0</v>
      </c>
      <c r="AY43" s="56">
        <f t="shared" si="18"/>
        <v>0</v>
      </c>
      <c r="BB43" s="56"/>
      <c r="BC43" s="56">
        <f t="shared" si="19"/>
        <v>0</v>
      </c>
      <c r="BE43" s="56">
        <f t="shared" si="20"/>
        <v>0</v>
      </c>
      <c r="BF43" s="56">
        <f t="shared" si="21"/>
        <v>0</v>
      </c>
    </row>
    <row r="44" spans="1:58" ht="15.6" x14ac:dyDescent="0.3">
      <c r="A44" s="21"/>
      <c r="B44" s="15"/>
      <c r="C44" s="31"/>
      <c r="D44" s="12">
        <v>448.76365158471998</v>
      </c>
      <c r="J44" s="55">
        <v>99.42</v>
      </c>
      <c r="K44" s="56">
        <f t="shared" si="0"/>
        <v>5.9651999999999994</v>
      </c>
      <c r="L44" s="56">
        <f t="shared" si="1"/>
        <v>105.3852</v>
      </c>
      <c r="M44" s="55">
        <v>105.3852</v>
      </c>
      <c r="N44" s="53">
        <f t="shared" si="2"/>
        <v>8.4308160000000001</v>
      </c>
      <c r="O44" s="56">
        <f t="shared" si="3"/>
        <v>113.81601599999999</v>
      </c>
      <c r="P44" s="55">
        <v>113.81601599999999</v>
      </c>
      <c r="Q44" s="56">
        <f t="shared" si="4"/>
        <v>11.3816016</v>
      </c>
      <c r="R44" s="56">
        <f t="shared" si="5"/>
        <v>125.19761759999999</v>
      </c>
      <c r="S44" s="55">
        <v>125.19761759999999</v>
      </c>
      <c r="T44" s="56">
        <f t="shared" si="6"/>
        <v>8.7638332319999996</v>
      </c>
      <c r="U44" s="56">
        <f t="shared" si="7"/>
        <v>133.961450832</v>
      </c>
      <c r="V44" s="55">
        <v>133.961450832</v>
      </c>
      <c r="W44" s="56">
        <f t="shared" si="22"/>
        <v>20.094217624799999</v>
      </c>
      <c r="X44" s="56">
        <f t="shared" si="23"/>
        <v>154.05566845679999</v>
      </c>
      <c r="Z44" s="55">
        <v>371.64691642626912</v>
      </c>
      <c r="AA44" s="55">
        <v>166.38</v>
      </c>
      <c r="AB44" s="53">
        <f t="shared" si="30"/>
        <v>11.646599999999999</v>
      </c>
      <c r="AC44" s="56">
        <f t="shared" si="31"/>
        <v>178.0266</v>
      </c>
      <c r="AD44" s="55">
        <v>207.65</v>
      </c>
      <c r="AE44" s="55">
        <v>178.0266</v>
      </c>
      <c r="AF44" s="56">
        <f t="shared" si="24"/>
        <v>14.242128000000001</v>
      </c>
      <c r="AG44" s="56">
        <f t="shared" si="25"/>
        <v>192.26872800000001</v>
      </c>
      <c r="AH44" s="56">
        <f t="shared" si="8"/>
        <v>18.688500000000001</v>
      </c>
      <c r="AI44" s="56">
        <f t="shared" si="9"/>
        <v>226.33850000000001</v>
      </c>
      <c r="AJ44" s="55">
        <v>226.33850000000001</v>
      </c>
      <c r="AK44" s="53">
        <f t="shared" si="26"/>
        <v>20.370464999999999</v>
      </c>
      <c r="AL44" s="56">
        <f t="shared" si="27"/>
        <v>246.70896500000001</v>
      </c>
      <c r="AM44" s="55">
        <v>246.70896500000001</v>
      </c>
      <c r="AN44" s="53">
        <f t="shared" si="10"/>
        <v>22.203806849999999</v>
      </c>
      <c r="AO44" s="56">
        <f t="shared" si="11"/>
        <v>268.91277185000001</v>
      </c>
      <c r="AP44" s="55">
        <v>268.91277185000001</v>
      </c>
      <c r="AQ44" s="56">
        <f t="shared" si="12"/>
        <v>32.269532622</v>
      </c>
      <c r="AR44" s="56">
        <f t="shared" si="13"/>
        <v>301.182304472</v>
      </c>
      <c r="AS44" s="55">
        <v>301.182304472</v>
      </c>
      <c r="AT44" s="56">
        <f t="shared" si="14"/>
        <v>12.047292178879999</v>
      </c>
      <c r="AU44" s="56">
        <f t="shared" si="15"/>
        <v>313.22959665088001</v>
      </c>
      <c r="AV44" s="55">
        <v>313.22959665088001</v>
      </c>
      <c r="AW44" s="53">
        <f t="shared" si="16"/>
        <v>15.661479832544</v>
      </c>
      <c r="AX44" s="56">
        <f t="shared" si="17"/>
        <v>328.891076483424</v>
      </c>
      <c r="AY44" s="56">
        <f t="shared" si="18"/>
        <v>18.582345821313456</v>
      </c>
      <c r="AZ44" s="55">
        <v>328.891076483424</v>
      </c>
      <c r="BA44" s="53">
        <f t="shared" si="28"/>
        <v>42.755839942845121</v>
      </c>
      <c r="BB44" s="56">
        <f t="shared" si="29"/>
        <v>371.64691642626912</v>
      </c>
      <c r="BC44" s="56">
        <f t="shared" si="19"/>
        <v>390.2292622475826</v>
      </c>
      <c r="BD44" s="55">
        <v>390.2292622475826</v>
      </c>
      <c r="BE44" s="56">
        <f t="shared" si="20"/>
        <v>58.534389337137391</v>
      </c>
      <c r="BF44" s="56">
        <f t="shared" si="21"/>
        <v>448.76365158471998</v>
      </c>
    </row>
    <row r="45" spans="1:58" ht="16.2" thickBot="1" x14ac:dyDescent="0.35">
      <c r="A45" s="26"/>
      <c r="B45" s="19"/>
      <c r="C45" s="34"/>
    </row>
    <row r="46" spans="1:58" ht="15.6" x14ac:dyDescent="0.3">
      <c r="A46" s="37"/>
      <c r="B46" s="81" t="s">
        <v>5</v>
      </c>
      <c r="C46" s="39"/>
    </row>
    <row r="47" spans="1:58" ht="16.2" thickBot="1" x14ac:dyDescent="0.35">
      <c r="A47" s="38"/>
      <c r="B47" s="82"/>
      <c r="C47" s="40"/>
    </row>
    <row r="48" spans="1:58" x14ac:dyDescent="0.3">
      <c r="A48" s="8"/>
      <c r="B48" s="20"/>
      <c r="C48" s="35"/>
    </row>
    <row r="49" spans="1:9" ht="15" x14ac:dyDescent="0.3">
      <c r="A49" s="8"/>
      <c r="B49" s="5"/>
      <c r="C49" s="35"/>
    </row>
    <row r="51" spans="1:9" ht="15" x14ac:dyDescent="0.3">
      <c r="A51" s="4"/>
      <c r="B51" s="5"/>
      <c r="C51" s="36"/>
      <c r="E51" s="67"/>
      <c r="F51" s="67"/>
      <c r="G51" s="67"/>
      <c r="H51" s="67"/>
      <c r="I51" s="67"/>
    </row>
    <row r="52" spans="1:9" x14ac:dyDescent="0.3">
      <c r="A52" s="3"/>
      <c r="B52" s="3"/>
      <c r="C52" s="27"/>
    </row>
    <row r="53" spans="1:9" ht="15" x14ac:dyDescent="0.3">
      <c r="A53" s="4"/>
      <c r="B53" s="5"/>
      <c r="C53" s="36"/>
    </row>
    <row r="54" spans="1:9" x14ac:dyDescent="0.3">
      <c r="A54" s="3"/>
      <c r="B54" s="3"/>
      <c r="C54" s="27"/>
    </row>
    <row r="55" spans="1:9" x14ac:dyDescent="0.3">
      <c r="A55" s="3"/>
      <c r="B55" s="3"/>
      <c r="C55" s="27"/>
    </row>
    <row r="56" spans="1:9" ht="15" x14ac:dyDescent="0.3">
      <c r="A56" s="6"/>
      <c r="B56" s="5"/>
      <c r="C56" s="36"/>
    </row>
    <row r="57" spans="1:9" ht="15" x14ac:dyDescent="0.3">
      <c r="A57" s="4"/>
      <c r="B57" s="5"/>
      <c r="C57" s="36"/>
    </row>
    <row r="58" spans="1:9" ht="15" x14ac:dyDescent="0.3">
      <c r="A58" s="4"/>
      <c r="B58" s="5"/>
      <c r="C58" s="36"/>
    </row>
    <row r="59" spans="1:9" x14ac:dyDescent="0.3">
      <c r="A59" s="4"/>
      <c r="B59" s="7"/>
      <c r="C59" s="36"/>
    </row>
    <row r="60" spans="1:9" ht="15" x14ac:dyDescent="0.3">
      <c r="A60" s="4"/>
      <c r="B60" s="5"/>
      <c r="C60" s="36"/>
    </row>
    <row r="61" spans="1:9" ht="15" x14ac:dyDescent="0.3">
      <c r="A61" s="4"/>
      <c r="B61" s="5"/>
      <c r="C61" s="36"/>
    </row>
    <row r="62" spans="1:9" x14ac:dyDescent="0.3">
      <c r="A62" s="3"/>
      <c r="B62" s="3"/>
      <c r="C62" s="27"/>
    </row>
    <row r="63" spans="1:9" ht="15" x14ac:dyDescent="0.3">
      <c r="A63" s="4"/>
      <c r="B63" s="5"/>
      <c r="C63" s="36"/>
      <c r="E63" s="66"/>
      <c r="F63" s="66"/>
      <c r="G63" s="66"/>
      <c r="H63" s="66"/>
      <c r="I63" s="66"/>
    </row>
    <row r="64" spans="1:9" ht="15" x14ac:dyDescent="0.3">
      <c r="A64" s="4"/>
      <c r="B64" s="5"/>
      <c r="C64" s="36"/>
      <c r="E64" s="67"/>
      <c r="F64" s="67"/>
      <c r="G64" s="67"/>
      <c r="H64" s="67"/>
      <c r="I64" s="67"/>
    </row>
    <row r="65" spans="1:9" ht="15" x14ac:dyDescent="0.3">
      <c r="A65" s="4"/>
      <c r="B65" s="5"/>
      <c r="C65" s="36"/>
      <c r="E65" s="67"/>
      <c r="F65" s="67"/>
      <c r="G65" s="67"/>
      <c r="H65" s="67"/>
      <c r="I65" s="67"/>
    </row>
    <row r="66" spans="1:9" ht="15" x14ac:dyDescent="0.3">
      <c r="A66" s="4"/>
      <c r="B66" s="7"/>
      <c r="C66" s="36"/>
      <c r="E66" s="67"/>
      <c r="F66" s="67"/>
      <c r="G66" s="67"/>
      <c r="H66" s="67"/>
      <c r="I66" s="67"/>
    </row>
    <row r="67" spans="1:9" x14ac:dyDescent="0.3">
      <c r="A67" s="4"/>
      <c r="B67" s="7"/>
      <c r="C67" s="36"/>
    </row>
    <row r="68" spans="1:9" x14ac:dyDescent="0.3">
      <c r="A68" s="4"/>
      <c r="B68" s="8"/>
      <c r="C68" s="36"/>
    </row>
    <row r="69" spans="1:9" x14ac:dyDescent="0.3">
      <c r="A69" s="4"/>
      <c r="B69" s="7"/>
      <c r="C69" s="36"/>
    </row>
    <row r="70" spans="1:9" x14ac:dyDescent="0.3">
      <c r="A70" s="4"/>
      <c r="B70" s="7"/>
      <c r="C70" s="36"/>
    </row>
    <row r="71" spans="1:9" x14ac:dyDescent="0.3">
      <c r="A71" s="4"/>
      <c r="B71" s="7"/>
      <c r="C71" s="36"/>
    </row>
    <row r="72" spans="1:9" ht="15" x14ac:dyDescent="0.3">
      <c r="A72" s="4"/>
      <c r="B72" s="5"/>
      <c r="C72" s="36"/>
    </row>
    <row r="73" spans="1:9" x14ac:dyDescent="0.3">
      <c r="A73" s="3"/>
      <c r="B73" s="3"/>
      <c r="C73" s="27"/>
    </row>
    <row r="74" spans="1:9" ht="15" x14ac:dyDescent="0.3">
      <c r="A74" s="4"/>
      <c r="B74" s="5"/>
      <c r="C74" s="36"/>
    </row>
  </sheetData>
  <mergeCells count="19">
    <mergeCell ref="A1:C1"/>
    <mergeCell ref="A2:C2"/>
    <mergeCell ref="E2:I3"/>
    <mergeCell ref="E4:I4"/>
    <mergeCell ref="E6:I6"/>
    <mergeCell ref="E63:I63"/>
    <mergeCell ref="E64:I64"/>
    <mergeCell ref="E65:I65"/>
    <mergeCell ref="E66:I66"/>
    <mergeCell ref="A4:C4"/>
    <mergeCell ref="A8:C8"/>
    <mergeCell ref="A12:C12"/>
    <mergeCell ref="A18:C18"/>
    <mergeCell ref="A28:C28"/>
    <mergeCell ref="A42:C42"/>
    <mergeCell ref="E7:I7"/>
    <mergeCell ref="E8:I8"/>
    <mergeCell ref="E51:I51"/>
    <mergeCell ref="B46:B47"/>
  </mergeCells>
  <printOptions horizontalCentered="1" verticalCentered="1"/>
  <pageMargins left="0" right="0" top="0" bottom="0" header="0" footer="0"/>
  <pageSetup paperSize="9" scale="99" orientation="portrait" r:id="rId1"/>
  <drawing r:id="rId2"/>
  <legacyDrawing r:id="rId3"/>
  <oleObjects>
    <mc:AlternateContent xmlns:mc="http://schemas.openxmlformats.org/markup-compatibility/2006">
      <mc:Choice Requires="x14">
        <oleObject progId="Paint.Picture" shapeId="1027" r:id="rId4">
          <objectPr defaultSize="0" autoPict="0" r:id="rId5">
            <anchor moveWithCells="1">
              <from>
                <xdr:col>1</xdr:col>
                <xdr:colOff>60960</xdr:colOff>
                <xdr:row>0</xdr:row>
                <xdr:rowOff>121920</xdr:rowOff>
              </from>
              <to>
                <xdr:col>1</xdr:col>
                <xdr:colOff>1638300</xdr:colOff>
                <xdr:row>0</xdr:row>
                <xdr:rowOff>1478280</xdr:rowOff>
              </to>
            </anchor>
          </objectPr>
        </oleObject>
      </mc:Choice>
      <mc:Fallback>
        <oleObject progId="Paint.Picture" shapeId="102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</dc:creator>
  <cp:lastModifiedBy>Usuario</cp:lastModifiedBy>
  <cp:lastPrinted>2022-07-22T16:40:55Z</cp:lastPrinted>
  <dcterms:created xsi:type="dcterms:W3CDTF">2013-05-23T01:23:47Z</dcterms:created>
  <dcterms:modified xsi:type="dcterms:W3CDTF">2025-12-31T16:22:23Z</dcterms:modified>
</cp:coreProperties>
</file>